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zai\Desktop\"/>
    </mc:Choice>
  </mc:AlternateContent>
  <xr:revisionPtr revIDLastSave="0" documentId="13_ncr:1_{142B2DB6-EB7F-4417-8F29-30EF12832412}" xr6:coauthVersionLast="47" xr6:coauthVersionMax="47" xr10:uidLastSave="{00000000-0000-0000-0000-000000000000}"/>
  <workbookProtection workbookAlgorithmName="SHA-512" workbookHashValue="NzDHDBMks8mqOb/ELbPZ6CioafCZK0xSaREl24Zl2zk8DFas646OJbL22iWJU8XI8q6OgwFWg/eipSMdy4UrOw==" workbookSaltValue="MEuEIUSdQEojXR4L4r+gS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<sst xmlns="http://schemas.openxmlformats.org/spreadsheetml/2006/main" count="228" uniqueCount="115">
  <si>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</si>
  <si>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</si>
  <si>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</si>
  <si>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</si>
  <si>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</si>
  <si>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</si>
  <si>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</si>
  <si>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</si>
  <si>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</si>
  <si>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</si>
  <si>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</si>
  <si>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</si>
  <si>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</si>
  <si>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</si>
  <si>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</si>
  <si>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</si>
  <si>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</si>
  <si>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</si>
  <si>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</si>
  <si>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</si>
  <si>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</si>
  <si>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</si>
  <si>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</si>
  <si>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</si>
  <si>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</si>
  <si>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</si>
  <si>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</si>
  <si>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</si>
  <si>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</si>
  <si>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</si>
  <si>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</si>
  <si>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</si>
  <si>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</si>
  <si>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</si>
  <si>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</si>
  <si>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</si>
  <si>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</si>
  <si>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</si>
  <si>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</si>
  <si>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</si>
  <si>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</si>
  <si>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</si>
  <si>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</si>
  <si>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</si>
  <si>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</si>
  <si>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</si>
  <si>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</si>
  <si>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</si>
  <si>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</si>
  <si>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</si>
  <si>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</si>
  <si>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</si>
  <si>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</si>
  <si>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</si>
  <si>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</si>
  <si>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</si>
  <si>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</si>
  <si>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</si>
  <si>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</si>
  <si>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</si>
  <si>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</si>
  <si>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</si>
  <si>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</si>
  <si>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</si>
  <si>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</si>
  <si>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</si>
  <si>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</si>
  <si>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</si>
  <si>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</si>
  <si>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</si>
  <si>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</si>
  <si>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</si>
  <si>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</si>
  <si>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</si>
  <si>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</si>
  <si>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</si>
  <si>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</si>
  <si>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</si>
  <si>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</si>
  <si>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</si>
  <si>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</si>
  <si>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</si>
  <si>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</si>
  <si>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</si>
  <si>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</si>
  <si>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</si>
  <si>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</si>
  <si>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</si>
  <si>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</si>
  <si>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</si>
  <si>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</si>
  <si>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</si>
  <si>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</si>
  <si>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上板町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</si>
  <si>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</si>
  <si>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</si>
  <si>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</si>
  <si>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</si>
  <si>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</si>
  <si>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</si>
  <si>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</si>
  <si>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</si>
  <si>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</si>
  <si>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</si>
  <si>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</si>
  <si>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</si>
  <si>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</si>
  <si>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</si>
  <si>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</si>
  <si>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</si>
  <si>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</si>
  <si>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</si>
  <si>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経常利益と経常費用のバランスにより、黒字計上となっている。しかしながら、人口減少による給水収益が年々減収傾向であるのに、施設老朽化による修繕など維持管理費用が増えており、今後の経営は困難になりつつある。</t>
    <phoneticPr fontId="4"/>
  </si>
  <si>
    <t xml:space="preserve">  経営戦略策定に伴う固定資産調査を平成29年度に行い、法定耐用年数を経過している管路が明確になりました。また頻繁に不具合が生じている制御システム（電気計装設備）が、製造から２０年経過しており廃盤で修繕部品がなく、抜本的な取替工事が必要となりました。今後、計画的な更新事業を行います。</t>
    <rPh sb="67" eb="69">
      <t>セイギョ</t>
    </rPh>
    <rPh sb="74" eb="76">
      <t>デンキ</t>
    </rPh>
    <rPh sb="76" eb="78">
      <t>ケイソウ</t>
    </rPh>
    <rPh sb="78" eb="80">
      <t>セツビ</t>
    </rPh>
    <rPh sb="83" eb="85">
      <t>セイゾウ</t>
    </rPh>
    <rPh sb="89" eb="90">
      <t>ネン</t>
    </rPh>
    <rPh sb="90" eb="92">
      <t>ケイカ</t>
    </rPh>
    <rPh sb="96" eb="98">
      <t>ハイバン</t>
    </rPh>
    <rPh sb="99" eb="101">
      <t>シュウゼン</t>
    </rPh>
    <rPh sb="101" eb="103">
      <t>ブヒン</t>
    </rPh>
    <rPh sb="107" eb="110">
      <t>バッポンテキ</t>
    </rPh>
    <rPh sb="111" eb="113">
      <t>トリカエ</t>
    </rPh>
    <rPh sb="113" eb="115">
      <t>コウジ</t>
    </rPh>
    <rPh sb="116" eb="118">
      <t>ヒツヨウ</t>
    </rPh>
    <rPh sb="125" eb="127">
      <t>コンゴ</t>
    </rPh>
    <phoneticPr fontId="4"/>
  </si>
  <si>
    <t xml:space="preserve">  本町は、人口減少による給水収益の減少、高騰しつつある維持管理費、さらに法定耐用年数を経過している管路など老朽施設が多く存在している状況です。今後、水道の安定供給を維持するため、現状収益による財政予測を作成し具体的な更新計画を策定のうえ、上板町水道事業運営審議会に諮り、「水道事業の経営のあり方」として料金改定等を含めた経営に関わる方針を定めたいと思います。</t>
    <rPh sb="59" eb="60">
      <t>オオ</t>
    </rPh>
    <rPh sb="105" eb="108">
      <t>グタイテキ</t>
    </rPh>
    <rPh sb="109" eb="111">
      <t>コウシン</t>
    </rPh>
    <rPh sb="111" eb="113">
      <t>ケイカク</t>
    </rPh>
    <rPh sb="114" eb="116">
      <t>サクテイ</t>
    </rPh>
    <rPh sb="133" eb="134">
      <t>ハカ</t>
    </rPh>
    <rPh sb="137" eb="139">
      <t>スイドウ</t>
    </rPh>
    <rPh sb="139" eb="141">
      <t>ジギョウ</t>
    </rPh>
    <rPh sb="142" eb="144">
      <t>ケイエイ</t>
    </rPh>
    <rPh sb="147" eb="148">
      <t>カタ</t>
    </rPh>
    <rPh sb="152" eb="154">
      <t>リョウキン</t>
    </rPh>
    <rPh sb="154" eb="156">
      <t>カイテイ</t>
    </rPh>
    <rPh sb="156" eb="157">
      <t>トウ</t>
    </rPh>
    <rPh sb="158" eb="159">
      <t>フク</t>
    </rPh>
    <rPh sb="161" eb="163">
      <t>ケイエイ</t>
    </rPh>
    <rPh sb="164" eb="165">
      <t>カカ</t>
    </rPh>
    <rPh sb="167" eb="169">
      <t>ホウシン</t>
    </rPh>
    <rPh sb="170" eb="171">
      <t>サダ</t>
    </rPh>
    <rPh sb="175" eb="176">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</si>
</sst>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0.22</c:v>
                </c:pt>
                <c:pt idx="1">
                  <c:v>0.2</c:v>
                </c:pt>
                <c:pt idx="2">
                  <c:v>0.14000000000000001</c:v>
                </c:pt>
                <c:pt idx="3">
                  <c:v>0.06</c:v>
                </c:pt>
                <c:pt idx="4">
                  <c:v>0.21</c:v>
                </c:pt>
              </c:numCache>
            </c:numRef>
          </c:val>
          <c:extLst>
            <c:ext xmlns:c16="http://schemas.microsoft.com/office/drawing/2014/chart" uri="{C3380CC4-5D6E-409C-BE32-E72D297353CC}">
              <c16:uniqueId val="{00000000-CCD6-4E51-82C5-81EAED0D0B3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CCD6-4E51-82C5-81EAED0D0B3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69.89</c:v>
                </c:pt>
                <c:pt idx="1">
                  <c:v>70.78</c:v>
                </c:pt>
                <c:pt idx="2">
                  <c:v>70.400000000000006</c:v>
                </c:pt>
                <c:pt idx="3">
                  <c:v>75.02</c:v>
                </c:pt>
                <c:pt idx="4">
                  <c:v>74.22</c:v>
                </c:pt>
              </c:numCache>
            </c:numRef>
          </c:val>
          <c:extLst>
            <c:ext xmlns:c16="http://schemas.microsoft.com/office/drawing/2014/chart" uri="{C3380CC4-5D6E-409C-BE32-E72D297353CC}">
              <c16:uniqueId val="{00000000-84A9-4BCB-AAFF-203B0B1943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84A9-4BCB-AAFF-203B0B1943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72.599999999999994</c:v>
                </c:pt>
                <c:pt idx="1">
                  <c:v>71.03</c:v>
                </c:pt>
                <c:pt idx="2">
                  <c:v>69.41</c:v>
                </c:pt>
                <c:pt idx="3">
                  <c:v>66.89</c:v>
                </c:pt>
                <c:pt idx="4">
                  <c:v>65.819999999999993</c:v>
                </c:pt>
              </c:numCache>
            </c:numRef>
          </c:val>
          <c:extLst>
            <c:ext xmlns:c16="http://schemas.microsoft.com/office/drawing/2014/chart" uri="{C3380CC4-5D6E-409C-BE32-E72D297353CC}">
              <c16:uniqueId val="{00000000-7B1E-4642-8B79-229CC8BF42D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7B1E-4642-8B79-229CC8BF42D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115.2</c:v>
                </c:pt>
                <c:pt idx="1">
                  <c:v>122.76</c:v>
                </c:pt>
                <c:pt idx="2">
                  <c:v>108.91</c:v>
                </c:pt>
                <c:pt idx="3">
                  <c:v>108.16</c:v>
                </c:pt>
                <c:pt idx="4">
                  <c:v>112.67</c:v>
                </c:pt>
              </c:numCache>
            </c:numRef>
          </c:val>
          <c:extLst>
            <c:ext xmlns:c16="http://schemas.microsoft.com/office/drawing/2014/chart" uri="{C3380CC4-5D6E-409C-BE32-E72D297353CC}">
              <c16:uniqueId val="{00000000-9970-4BCB-9E62-89E9BC282E3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9970-4BCB-9E62-89E9BC282E3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48.63</c:v>
                </c:pt>
                <c:pt idx="1">
                  <c:v>48.91</c:v>
                </c:pt>
                <c:pt idx="2">
                  <c:v>50.41</c:v>
                </c:pt>
                <c:pt idx="3">
                  <c:v>52.03</c:v>
                </c:pt>
                <c:pt idx="4">
                  <c:v>53.32</c:v>
                </c:pt>
              </c:numCache>
            </c:numRef>
          </c:val>
          <c:extLst>
            <c:ext xmlns:c16="http://schemas.microsoft.com/office/drawing/2014/chart" uri="{C3380CC4-5D6E-409C-BE32-E72D297353CC}">
              <c16:uniqueId val="{00000000-0C4B-4E89-A1C5-8B2BBAAD532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0C4B-4E89-A1C5-8B2BBAAD532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2.88</c:v>
                </c:pt>
                <c:pt idx="1">
                  <c:v>49.35</c:v>
                </c:pt>
                <c:pt idx="2">
                  <c:v>49.65</c:v>
                </c:pt>
                <c:pt idx="3">
                  <c:v>50.11</c:v>
                </c:pt>
                <c:pt idx="4">
                  <c:v>50.38</c:v>
                </c:pt>
              </c:numCache>
            </c:numRef>
          </c:val>
          <c:extLst>
            <c:ext xmlns:c16="http://schemas.microsoft.com/office/drawing/2014/chart" uri="{C3380CC4-5D6E-409C-BE32-E72D297353CC}">
              <c16:uniqueId val="{00000000-9B9F-47B1-B46B-0BAE4252DFD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9B9F-47B1-B46B-0BAE4252DFD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F1C-4E07-A691-BB0C027FADD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1F1C-4E07-A691-BB0C027FADD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516.11</c:v>
                </c:pt>
                <c:pt idx="1">
                  <c:v>478</c:v>
                </c:pt>
                <c:pt idx="2">
                  <c:v>503.11</c:v>
                </c:pt>
                <c:pt idx="3">
                  <c:v>509.03</c:v>
                </c:pt>
                <c:pt idx="4">
                  <c:v>614.35</c:v>
                </c:pt>
              </c:numCache>
            </c:numRef>
          </c:val>
          <c:extLst>
            <c:ext xmlns:c16="http://schemas.microsoft.com/office/drawing/2014/chart" uri="{C3380CC4-5D6E-409C-BE32-E72D297353CC}">
              <c16:uniqueId val="{00000000-4771-4C49-A453-1D1D4B494F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4771-4C49-A453-1D1D4B494F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317.13</c:v>
                </c:pt>
                <c:pt idx="1">
                  <c:v>297.5</c:v>
                </c:pt>
                <c:pt idx="2">
                  <c:v>280.62</c:v>
                </c:pt>
                <c:pt idx="3">
                  <c:v>286.19</c:v>
                </c:pt>
                <c:pt idx="4">
                  <c:v>275.06</c:v>
                </c:pt>
              </c:numCache>
            </c:numRef>
          </c:val>
          <c:extLst>
            <c:ext xmlns:c16="http://schemas.microsoft.com/office/drawing/2014/chart" uri="{C3380CC4-5D6E-409C-BE32-E72D297353CC}">
              <c16:uniqueId val="{00000000-8222-4C31-9F4D-969D613EB8F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8222-4C31-9F4D-969D613EB8F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115.83</c:v>
                </c:pt>
                <c:pt idx="1">
                  <c:v>124.68</c:v>
                </c:pt>
                <c:pt idx="2">
                  <c:v>109.45</c:v>
                </c:pt>
                <c:pt idx="3">
                  <c:v>94.45</c:v>
                </c:pt>
                <c:pt idx="4">
                  <c:v>94.57</c:v>
                </c:pt>
              </c:numCache>
            </c:numRef>
          </c:val>
          <c:extLst>
            <c:ext xmlns:c16="http://schemas.microsoft.com/office/drawing/2014/chart" uri="{C3380CC4-5D6E-409C-BE32-E72D297353CC}">
              <c16:uniqueId val="{00000000-A18D-4107-BD90-3A67CB1763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A18D-4107-BD90-3A67CB1763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112.49</c:v>
                </c:pt>
                <c:pt idx="1">
                  <c:v>104.5</c:v>
                </c:pt>
                <c:pt idx="2">
                  <c:v>119.45</c:v>
                </c:pt>
                <c:pt idx="3">
                  <c:v>121.08</c:v>
                </c:pt>
                <c:pt idx="4">
                  <c:v>117.12</c:v>
                </c:pt>
              </c:numCache>
            </c:numRef>
          </c:val>
          <c:extLst>
            <c:ext xmlns:c16="http://schemas.microsoft.com/office/drawing/2014/chart" uri="{C3380CC4-5D6E-409C-BE32-E72D297353CC}">
              <c16:uniqueId val="{00000000-E3F0-487B-80CF-298C9656078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E3F0-487B-80CF-298C9656078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3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徳島県　上板町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11622</v>
      </c>
      <c r="AM8" s="45"/>
      <c r="AN8" s="45"/>
      <c r="AO8" s="45"/>
      <c r="AP8" s="45"/>
      <c r="AQ8" s="45"/>
      <c r="AR8" s="45"/>
      <c r="AS8" s="45"/>
      <c r="AT8" s="46">
        <f>データ!$S$6</f>
        <v>34.58</v>
      </c>
      <c r="AU8" s="47"/>
      <c r="AV8" s="47"/>
      <c r="AW8" s="47"/>
      <c r="AX8" s="47"/>
      <c r="AY8" s="47"/>
      <c r="AZ8" s="47"/>
      <c r="BA8" s="47"/>
      <c r="BB8" s="48">
        <f>データ!$T$6</f>
        <v>336.09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74.84</v>
      </c>
      <c r="J10" s="47"/>
      <c r="K10" s="47"/>
      <c r="L10" s="47"/>
      <c r="M10" s="47"/>
      <c r="N10" s="47"/>
      <c r="O10" s="81"/>
      <c r="P10" s="48">
        <f>データ!$P$6</f>
        <v>95.2</v>
      </c>
      <c r="Q10" s="48"/>
      <c r="R10" s="48"/>
      <c r="S10" s="48"/>
      <c r="T10" s="48"/>
      <c r="U10" s="48"/>
      <c r="V10" s="48"/>
      <c r="W10" s="45">
        <f>データ!$Q$6</f>
        <v>2580</v>
      </c>
      <c r="X10" s="45"/>
      <c r="Y10" s="45"/>
      <c r="Z10" s="45"/>
      <c r="AA10" s="45"/>
      <c r="AB10" s="45"/>
      <c r="AC10" s="45"/>
      <c r="AD10" s="2"/>
      <c r="AE10" s="2"/>
      <c r="AF10" s="2"/>
      <c r="AG10" s="2"/>
      <c r="AH10" s="2"/>
      <c r="AI10" s="2"/>
      <c r="AJ10" s="2"/>
      <c r="AK10" s="2"/>
      <c r="AL10" s="45">
        <f>データ!$U$6</f>
        <v>10975</v>
      </c>
      <c r="AM10" s="45"/>
      <c r="AN10" s="45"/>
      <c r="AO10" s="45"/>
      <c r="AP10" s="45"/>
      <c r="AQ10" s="45"/>
      <c r="AR10" s="45"/>
      <c r="AS10" s="45"/>
      <c r="AT10" s="46">
        <f>データ!$V$6</f>
        <v>23</v>
      </c>
      <c r="AU10" s="47"/>
      <c r="AV10" s="47"/>
      <c r="AW10" s="47"/>
      <c r="AX10" s="47"/>
      <c r="AY10" s="47"/>
      <c r="AZ10" s="47"/>
      <c r="BA10" s="47"/>
      <c r="BB10" s="48">
        <f>データ!$W$6</f>
        <v>477.17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114</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g2yGrZQRsfR+VbjxeEzO9hip4QsA6e0x06nWAfXjbQcIQ4FoArRVfbLcwf4saeXQ19oK9Ip7hmbfJGU0SnGMA==" saltValue="A0jj0eI/T5prJqVTu55eA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364053</v>
      </c>
      <c r="D6" s="20">
        <f t="shared" si="3"/>
        <v>46</v>
      </c>
      <c r="E6" s="20">
        <f t="shared" si="3"/>
        <v>1</v>
      </c>
      <c r="F6" s="20">
        <f t="shared" si="3"/>
        <v>0</v>
      </c>
      <c r="G6" s="20">
        <f t="shared" si="3"/>
        <v>1</v>
      </c>
      <c r="H6" s="20" t="str">
        <f t="shared" si="3"/>
        <v>徳島県　上板町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74.84</v>
      </c>
      <c r="P6" s="21">
        <f t="shared" si="3"/>
        <v>95.2</v>
      </c>
      <c r="Q6" s="21">
        <f t="shared" si="3"/>
        <v>2580</v>
      </c>
      <c r="R6" s="21">
        <f t="shared" si="3"/>
        <v>11622</v>
      </c>
      <c r="S6" s="21">
        <f t="shared" si="3"/>
        <v>34.58</v>
      </c>
      <c r="T6" s="21">
        <f t="shared" si="3"/>
        <v>336.09</v>
      </c>
      <c r="U6" s="21">
        <f t="shared" si="3"/>
        <v>10975</v>
      </c>
      <c r="V6" s="21">
        <f t="shared" si="3"/>
        <v>23</v>
      </c>
      <c r="W6" s="21">
        <f t="shared" si="3"/>
        <v>477.17</v>
      </c>
      <c r="X6" s="22">
        <f>IF(X7="",NA(),X7)</f>
        <v>115.2</v>
      </c>
      <c r="Y6" s="22">
        <f t="shared" ref="Y6:AG6" si="4">IF(Y7="",NA(),Y7)</f>
        <v>122.76</v>
      </c>
      <c r="Z6" s="22">
        <f t="shared" si="4"/>
        <v>108.91</v>
      </c>
      <c r="AA6" s="22">
        <f t="shared" si="4"/>
        <v>108.16</v>
      </c>
      <c r="AB6" s="22">
        <f t="shared" si="4"/>
        <v>112.67</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516.11</v>
      </c>
      <c r="AU6" s="22">
        <f t="shared" ref="AU6:BC6" si="6">IF(AU7="",NA(),AU7)</f>
        <v>478</v>
      </c>
      <c r="AV6" s="22">
        <f t="shared" si="6"/>
        <v>503.11</v>
      </c>
      <c r="AW6" s="22">
        <f t="shared" si="6"/>
        <v>509.03</v>
      </c>
      <c r="AX6" s="22">
        <f t="shared" si="6"/>
        <v>614.35</v>
      </c>
      <c r="AY6" s="22">
        <f t="shared" si="6"/>
        <v>355.27</v>
      </c>
      <c r="AZ6" s="22">
        <f t="shared" si="6"/>
        <v>359.7</v>
      </c>
      <c r="BA6" s="22">
        <f t="shared" si="6"/>
        <v>362.93</v>
      </c>
      <c r="BB6" s="22">
        <f t="shared" si="6"/>
        <v>371.81</v>
      </c>
      <c r="BC6" s="22">
        <f t="shared" si="6"/>
        <v>384.23</v>
      </c>
      <c r="BD6" s="21" t="str">
        <f>IF(BD7="","",IF(BD7="-","【-】","【"&amp;SUBSTITUTE(TEXT(BD7,"#,##0.00"),"-","△")&amp;"】"))</f>
        <v>【261.51】</v>
      </c>
      <c r="BE6" s="22">
        <f>IF(BE7="",NA(),BE7)</f>
        <v>317.13</v>
      </c>
      <c r="BF6" s="22">
        <f t="shared" ref="BF6:BN6" si="7">IF(BF7="",NA(),BF7)</f>
        <v>297.5</v>
      </c>
      <c r="BG6" s="22">
        <f t="shared" si="7"/>
        <v>280.62</v>
      </c>
      <c r="BH6" s="22">
        <f t="shared" si="7"/>
        <v>286.19</v>
      </c>
      <c r="BI6" s="22">
        <f t="shared" si="7"/>
        <v>275.06</v>
      </c>
      <c r="BJ6" s="22">
        <f t="shared" si="7"/>
        <v>458.27</v>
      </c>
      <c r="BK6" s="22">
        <f t="shared" si="7"/>
        <v>447.01</v>
      </c>
      <c r="BL6" s="22">
        <f t="shared" si="7"/>
        <v>439.05</v>
      </c>
      <c r="BM6" s="22">
        <f t="shared" si="7"/>
        <v>465.85</v>
      </c>
      <c r="BN6" s="22">
        <f t="shared" si="7"/>
        <v>439.43</v>
      </c>
      <c r="BO6" s="21" t="str">
        <f>IF(BO7="","",IF(BO7="-","【-】","【"&amp;SUBSTITUTE(TEXT(BO7,"#,##0.00"),"-","△")&amp;"】"))</f>
        <v>【265.16】</v>
      </c>
      <c r="BP6" s="22">
        <f>IF(BP7="",NA(),BP7)</f>
        <v>115.83</v>
      </c>
      <c r="BQ6" s="22">
        <f t="shared" ref="BQ6:BY6" si="8">IF(BQ7="",NA(),BQ7)</f>
        <v>124.68</v>
      </c>
      <c r="BR6" s="22">
        <f t="shared" si="8"/>
        <v>109.45</v>
      </c>
      <c r="BS6" s="22">
        <f t="shared" si="8"/>
        <v>94.45</v>
      </c>
      <c r="BT6" s="22">
        <f t="shared" si="8"/>
        <v>94.57</v>
      </c>
      <c r="BU6" s="22">
        <f t="shared" si="8"/>
        <v>96.77</v>
      </c>
      <c r="BV6" s="22">
        <f t="shared" si="8"/>
        <v>95.81</v>
      </c>
      <c r="BW6" s="22">
        <f t="shared" si="8"/>
        <v>95.26</v>
      </c>
      <c r="BX6" s="22">
        <f t="shared" si="8"/>
        <v>92.39</v>
      </c>
      <c r="BY6" s="22">
        <f t="shared" si="8"/>
        <v>94.41</v>
      </c>
      <c r="BZ6" s="21" t="str">
        <f>IF(BZ7="","",IF(BZ7="-","【-】","【"&amp;SUBSTITUTE(TEXT(BZ7,"#,##0.00"),"-","△")&amp;"】"))</f>
        <v>【102.35】</v>
      </c>
      <c r="CA6" s="22">
        <f>IF(CA7="",NA(),CA7)</f>
        <v>112.49</v>
      </c>
      <c r="CB6" s="22">
        <f t="shared" ref="CB6:CJ6" si="9">IF(CB7="",NA(),CB7)</f>
        <v>104.5</v>
      </c>
      <c r="CC6" s="22">
        <f t="shared" si="9"/>
        <v>119.45</v>
      </c>
      <c r="CD6" s="22">
        <f t="shared" si="9"/>
        <v>121.08</v>
      </c>
      <c r="CE6" s="22">
        <f t="shared" si="9"/>
        <v>117.12</v>
      </c>
      <c r="CF6" s="22">
        <f t="shared" si="9"/>
        <v>187.18</v>
      </c>
      <c r="CG6" s="22">
        <f t="shared" si="9"/>
        <v>189.58</v>
      </c>
      <c r="CH6" s="22">
        <f t="shared" si="9"/>
        <v>192.82</v>
      </c>
      <c r="CI6" s="22">
        <f t="shared" si="9"/>
        <v>192.98</v>
      </c>
      <c r="CJ6" s="22">
        <f t="shared" si="9"/>
        <v>192.13</v>
      </c>
      <c r="CK6" s="21" t="str">
        <f>IF(CK7="","",IF(CK7="-","【-】","【"&amp;SUBSTITUTE(TEXT(CK7,"#,##0.00"),"-","△")&amp;"】"))</f>
        <v>【167.74】</v>
      </c>
      <c r="CL6" s="22">
        <f>IF(CL7="",NA(),CL7)</f>
        <v>69.89</v>
      </c>
      <c r="CM6" s="22">
        <f t="shared" ref="CM6:CU6" si="10">IF(CM7="",NA(),CM7)</f>
        <v>70.78</v>
      </c>
      <c r="CN6" s="22">
        <f t="shared" si="10"/>
        <v>70.400000000000006</v>
      </c>
      <c r="CO6" s="22">
        <f t="shared" si="10"/>
        <v>75.02</v>
      </c>
      <c r="CP6" s="22">
        <f t="shared" si="10"/>
        <v>74.22</v>
      </c>
      <c r="CQ6" s="22">
        <f t="shared" si="10"/>
        <v>55.88</v>
      </c>
      <c r="CR6" s="22">
        <f t="shared" si="10"/>
        <v>55.22</v>
      </c>
      <c r="CS6" s="22">
        <f t="shared" si="10"/>
        <v>54.05</v>
      </c>
      <c r="CT6" s="22">
        <f t="shared" si="10"/>
        <v>54.43</v>
      </c>
      <c r="CU6" s="22">
        <f t="shared" si="10"/>
        <v>53.87</v>
      </c>
      <c r="CV6" s="21" t="str">
        <f>IF(CV7="","",IF(CV7="-","【-】","【"&amp;SUBSTITUTE(TEXT(CV7,"#,##0.00"),"-","△")&amp;"】"))</f>
        <v>【60.29】</v>
      </c>
      <c r="CW6" s="22">
        <f>IF(CW7="",NA(),CW7)</f>
        <v>72.599999999999994</v>
      </c>
      <c r="CX6" s="22">
        <f t="shared" ref="CX6:DF6" si="11">IF(CX7="",NA(),CX7)</f>
        <v>71.03</v>
      </c>
      <c r="CY6" s="22">
        <f t="shared" si="11"/>
        <v>69.41</v>
      </c>
      <c r="CZ6" s="22">
        <f t="shared" si="11"/>
        <v>66.89</v>
      </c>
      <c r="DA6" s="22">
        <f t="shared" si="11"/>
        <v>65.819999999999993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48.63</v>
      </c>
      <c r="DI6" s="22">
        <f t="shared" ref="DI6:DQ6" si="12">IF(DI7="",NA(),DI7)</f>
        <v>48.91</v>
      </c>
      <c r="DJ6" s="22">
        <f t="shared" si="12"/>
        <v>50.41</v>
      </c>
      <c r="DK6" s="22">
        <f t="shared" si="12"/>
        <v>52.03</v>
      </c>
      <c r="DL6" s="22">
        <f t="shared" si="12"/>
        <v>53.32</v>
      </c>
      <c r="DM6" s="22">
        <f t="shared" si="12"/>
        <v>46.61</v>
      </c>
      <c r="DN6" s="22">
        <f t="shared" si="12"/>
        <v>47.97</v>
      </c>
      <c r="DO6" s="22">
        <f t="shared" si="12"/>
        <v>49.12</v>
      </c>
      <c r="DP6" s="22">
        <f t="shared" si="12"/>
        <v>49.39</v>
      </c>
      <c r="DQ6" s="22">
        <f t="shared" si="12"/>
        <v>50.75</v>
      </c>
      <c r="DR6" s="21" t="str">
        <f>IF(DR7="","",IF(DR7="-","【-】","【"&amp;SUBSTITUTE(TEXT(DR7,"#,##0.00"),"-","△")&amp;"】"))</f>
        <v>【50.88】</v>
      </c>
      <c r="DS6" s="22">
        <f>IF(DS7="",NA(),DS7)</f>
        <v>2.88</v>
      </c>
      <c r="DT6" s="22">
        <f t="shared" ref="DT6:EB6" si="13">IF(DT7="",NA(),DT7)</f>
        <v>49.35</v>
      </c>
      <c r="DU6" s="22">
        <f t="shared" si="13"/>
        <v>49.65</v>
      </c>
      <c r="DV6" s="22">
        <f t="shared" si="13"/>
        <v>50.11</v>
      </c>
      <c r="DW6" s="22">
        <f t="shared" si="13"/>
        <v>50.38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0.22</v>
      </c>
      <c r="EE6" s="22">
        <f t="shared" ref="EE6:EM6" si="14">IF(EE7="",NA(),EE7)</f>
        <v>0.2</v>
      </c>
      <c r="EF6" s="22">
        <f t="shared" si="14"/>
        <v>0.14000000000000001</v>
      </c>
      <c r="EG6" s="22">
        <f t="shared" si="14"/>
        <v>0.06</v>
      </c>
      <c r="EH6" s="22">
        <f t="shared" si="14"/>
        <v>0.21</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364053</v>
      </c>
      <c r="D7" s="24">
        <v>46</v>
      </c>
      <c r="E7" s="24">
        <v>1</v>
      </c>
      <c r="F7" s="24">
        <v>0</v>
      </c>
      <c r="G7" s="24">
        <v>1</v>
      </c>
      <c r="H7" s="24" t="s">
        <v>93</v>
      </c>
      <c r="I7" s="24" t="s">
        <v>94</v>
      </c>
      <c r="J7" s="24" t="s">
        <v>95</v>
      </c>
      <c r="K7" s="24" t="s">
        <v>96</v>
      </c>
      <c r="L7" s="24" t="s">
        <v>97</v>
      </c>
      <c r="M7" s="24" t="s">
        <v>98</v>
      </c>
      <c r="N7" s="25" t="s">
        <v>99</v>
      </c>
      <c r="O7" s="25">
        <v>74.84</v>
      </c>
      <c r="P7" s="25">
        <v>95.2</v>
      </c>
      <c r="Q7" s="25">
        <v>2580</v>
      </c>
      <c r="R7" s="25">
        <v>11622</v>
      </c>
      <c r="S7" s="25">
        <v>34.58</v>
      </c>
      <c r="T7" s="25">
        <v>336.09</v>
      </c>
      <c r="U7" s="25">
        <v>10975</v>
      </c>
      <c r="V7" s="25">
        <v>23</v>
      </c>
      <c r="W7" s="25">
        <v>477.17</v>
      </c>
      <c r="X7" s="25">
        <v>115.2</v>
      </c>
      <c r="Y7" s="25">
        <v>122.76</v>
      </c>
      <c r="Z7" s="25">
        <v>108.91</v>
      </c>
      <c r="AA7" s="25">
        <v>108.16</v>
      </c>
      <c r="AB7" s="25">
        <v>112.67</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516.11</v>
      </c>
      <c r="AU7" s="25">
        <v>478</v>
      </c>
      <c r="AV7" s="25">
        <v>503.11</v>
      </c>
      <c r="AW7" s="25">
        <v>509.03</v>
      </c>
      <c r="AX7" s="25">
        <v>614.35</v>
      </c>
      <c r="AY7" s="25">
        <v>355.27</v>
      </c>
      <c r="AZ7" s="25">
        <v>359.7</v>
      </c>
      <c r="BA7" s="25">
        <v>362.93</v>
      </c>
      <c r="BB7" s="25">
        <v>371.81</v>
      </c>
      <c r="BC7" s="25">
        <v>384.23</v>
      </c>
      <c r="BD7" s="25">
        <v>261.51</v>
      </c>
      <c r="BE7" s="25">
        <v>317.13</v>
      </c>
      <c r="BF7" s="25">
        <v>297.5</v>
      </c>
      <c r="BG7" s="25">
        <v>280.62</v>
      </c>
      <c r="BH7" s="25">
        <v>286.19</v>
      </c>
      <c r="BI7" s="25">
        <v>275.06</v>
      </c>
      <c r="BJ7" s="25">
        <v>458.27</v>
      </c>
      <c r="BK7" s="25">
        <v>447.01</v>
      </c>
      <c r="BL7" s="25">
        <v>439.05</v>
      </c>
      <c r="BM7" s="25">
        <v>465.85</v>
      </c>
      <c r="BN7" s="25">
        <v>439.43</v>
      </c>
      <c r="BO7" s="25">
        <v>265.16000000000003</v>
      </c>
      <c r="BP7" s="25">
        <v>115.83</v>
      </c>
      <c r="BQ7" s="25">
        <v>124.68</v>
      </c>
      <c r="BR7" s="25">
        <v>109.45</v>
      </c>
      <c r="BS7" s="25">
        <v>94.45</v>
      </c>
      <c r="BT7" s="25">
        <v>94.57</v>
      </c>
      <c r="BU7" s="25">
        <v>96.77</v>
      </c>
      <c r="BV7" s="25">
        <v>95.81</v>
      </c>
      <c r="BW7" s="25">
        <v>95.26</v>
      </c>
      <c r="BX7" s="25">
        <v>92.39</v>
      </c>
      <c r="BY7" s="25">
        <v>94.41</v>
      </c>
      <c r="BZ7" s="25">
        <v>102.35</v>
      </c>
      <c r="CA7" s="25">
        <v>112.49</v>
      </c>
      <c r="CB7" s="25">
        <v>104.5</v>
      </c>
      <c r="CC7" s="25">
        <v>119.45</v>
      </c>
      <c r="CD7" s="25">
        <v>121.08</v>
      </c>
      <c r="CE7" s="25">
        <v>117.12</v>
      </c>
      <c r="CF7" s="25">
        <v>187.18</v>
      </c>
      <c r="CG7" s="25">
        <v>189.58</v>
      </c>
      <c r="CH7" s="25">
        <v>192.82</v>
      </c>
      <c r="CI7" s="25">
        <v>192.98</v>
      </c>
      <c r="CJ7" s="25">
        <v>192.13</v>
      </c>
      <c r="CK7" s="25">
        <v>167.74</v>
      </c>
      <c r="CL7" s="25">
        <v>69.89</v>
      </c>
      <c r="CM7" s="25">
        <v>70.78</v>
      </c>
      <c r="CN7" s="25">
        <v>70.400000000000006</v>
      </c>
      <c r="CO7" s="25">
        <v>75.02</v>
      </c>
      <c r="CP7" s="25">
        <v>74.22</v>
      </c>
      <c r="CQ7" s="25">
        <v>55.88</v>
      </c>
      <c r="CR7" s="25">
        <v>55.22</v>
      </c>
      <c r="CS7" s="25">
        <v>54.05</v>
      </c>
      <c r="CT7" s="25">
        <v>54.43</v>
      </c>
      <c r="CU7" s="25">
        <v>53.87</v>
      </c>
      <c r="CV7" s="25">
        <v>60.29</v>
      </c>
      <c r="CW7" s="25">
        <v>72.599999999999994</v>
      </c>
      <c r="CX7" s="25">
        <v>71.03</v>
      </c>
      <c r="CY7" s="25">
        <v>69.41</v>
      </c>
      <c r="CZ7" s="25">
        <v>66.89</v>
      </c>
      <c r="DA7" s="25">
        <v>65.819999999999993</v>
      </c>
      <c r="DB7" s="25">
        <v>80.989999999999995</v>
      </c>
      <c r="DC7" s="25">
        <v>80.930000000000007</v>
      </c>
      <c r="DD7" s="25">
        <v>80.510000000000005</v>
      </c>
      <c r="DE7" s="25">
        <v>79.44</v>
      </c>
      <c r="DF7" s="25">
        <v>79.489999999999995</v>
      </c>
      <c r="DG7" s="25">
        <v>90.12</v>
      </c>
      <c r="DH7" s="25">
        <v>48.63</v>
      </c>
      <c r="DI7" s="25">
        <v>48.91</v>
      </c>
      <c r="DJ7" s="25">
        <v>50.41</v>
      </c>
      <c r="DK7" s="25">
        <v>52.03</v>
      </c>
      <c r="DL7" s="25">
        <v>53.32</v>
      </c>
      <c r="DM7" s="25">
        <v>46.61</v>
      </c>
      <c r="DN7" s="25">
        <v>47.97</v>
      </c>
      <c r="DO7" s="25">
        <v>49.12</v>
      </c>
      <c r="DP7" s="25">
        <v>49.39</v>
      </c>
      <c r="DQ7" s="25">
        <v>50.75</v>
      </c>
      <c r="DR7" s="25">
        <v>50.88</v>
      </c>
      <c r="DS7" s="25">
        <v>2.88</v>
      </c>
      <c r="DT7" s="25">
        <v>49.35</v>
      </c>
      <c r="DU7" s="25">
        <v>49.65</v>
      </c>
      <c r="DV7" s="25">
        <v>50.11</v>
      </c>
      <c r="DW7" s="25">
        <v>50.38</v>
      </c>
      <c r="DX7" s="25">
        <v>10.84</v>
      </c>
      <c r="DY7" s="25">
        <v>15.33</v>
      </c>
      <c r="DZ7" s="25">
        <v>16.760000000000002</v>
      </c>
      <c r="EA7" s="25">
        <v>18.57</v>
      </c>
      <c r="EB7" s="25">
        <v>21.14</v>
      </c>
      <c r="EC7" s="25">
        <v>22.3</v>
      </c>
      <c r="ED7" s="25">
        <v>0.22</v>
      </c>
      <c r="EE7" s="25">
        <v>0.2</v>
      </c>
      <c r="EF7" s="25">
        <v>0.14000000000000001</v>
      </c>
      <c r="EG7" s="25">
        <v>0.06</v>
      </c>
      <c r="EH7" s="25">
        <v>0.21</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zai</cp:lastModifiedBy>
  <cp:lastPrinted>2023-01-11T23:34:50Z</cp:lastPrinted>
  <dcterms:created xsi:type="dcterms:W3CDTF">2022-12-01T01:04:20Z</dcterms:created>
  <dcterms:modified xsi:type="dcterms:W3CDTF">2023-01-11T23:36:38Z</dcterms:modified>
  <cp:category/>
</cp:coreProperties>
</file>