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72.17.1.179\share\I　家長\HP更新書類\"/>
    </mc:Choice>
  </mc:AlternateContent>
  <xr:revisionPtr revIDLastSave="0" documentId="13_ncr:1_{BFC99F56-00BC-4CC8-BD05-8FD21E0B4F03}" xr6:coauthVersionLast="46" xr6:coauthVersionMax="46" xr10:uidLastSave="{00000000-0000-0000-0000-000000000000}"/>
  <workbookProtection workbookAlgorithmName="SHA-512" workbookHashValue="C6NMy4On8JAeCUpiiMc/FSLUrrmqk7HSvESwCBP86rx598XaZR3FKSI0wv1ZgA6G5mgKC7Nu+Xl9lxpinlVSrQ==" workbookSaltValue="gkduR2lXD7aj1UH0cUtLHw=="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<sst xmlns="http://schemas.openxmlformats.org/spreadsheetml/2006/main" count="228" uniqueCount="115">
  <si>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</si>
  <si>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</si>
  <si>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</si>
  <si>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</si>
  <si>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</si>
  <si>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</si>
  <si>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</si>
  <si>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</si>
  <si>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</si>
  <si>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</si>
  <si>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</si>
  <si>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</si>
  <si>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</si>
  <si>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</si>
  <si>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</si>
  <si>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</si>
  <si>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</si>
  <si>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</si>
  <si>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</si>
  <si>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</si>
  <si>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</si>
  <si>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</si>
  <si>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</si>
  <si>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</si>
  <si>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</si>
  <si>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</si>
  <si>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</si>
  <si>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</si>
  <si>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</si>
  <si>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</si>
  <si>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</si>
  <si>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</si>
  <si>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</si>
  <si>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</si>
  <si>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</si>
  <si>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</si>
  <si>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</si>
  <si>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</si>
  <si>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</si>
  <si>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</si>
  <si>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</si>
  <si>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</si>
  <si>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</si>
  <si>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</si>
  <si>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</si>
  <si>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</si>
  <si>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</si>
  <si>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</si>
  <si>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</si>
  <si>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</si>
  <si>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</si>
  <si>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</si>
  <si>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</si>
  <si>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</si>
  <si>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</si>
  <si>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</si>
  <si>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</si>
  <si>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</si>
  <si>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</si>
  <si>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</si>
  <si>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</si>
  <si>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</si>
  <si>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</si>
  <si>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</si>
  <si>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</si>
  <si>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</si>
  <si>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</si>
  <si>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</si>
  <si>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</si>
  <si>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</si>
  <si>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</si>
  <si>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</si>
  <si>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</si>
  <si>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</si>
  <si>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</si>
  <si>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</si>
  <si>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</si>
  <si>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</si>
  <si>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</si>
  <si>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</si>
  <si>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</si>
  <si>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</si>
  <si>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</si>
  <si>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</si>
  <si>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</si>
  <si>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</si>
  <si>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</si>
  <si>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</si>
  <si>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</si>
  <si>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</si>
  <si>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</si>
  <si>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</si>
  <si>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</si>
  <si>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上板町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</si>
  <si>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</si>
  <si>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</si>
  <si>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</si>
  <si>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</si>
  <si>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</si>
  <si>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</si>
  <si>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</si>
  <si>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</si>
  <si>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</si>
  <si>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</si>
  <si>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</si>
  <si>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</si>
  <si>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</si>
  <si>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</si>
  <si>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</si>
  <si>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</si>
  <si>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</si>
  <si>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</si>
  <si>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xml:space="preserve"> 経常利益と経常費用のバランスにより、黒字計上となっている。しかしながら、人口減少による給水収益が年々減収傾向であるのに、施設老朽化による修繕など維持管理費用が増えており、今後の経営は困難になりつつある。</t>
    <phoneticPr fontId="4"/>
  </si>
  <si>
    <t>　経営戦略策定に伴う固定資産調査を平成29年度に行い、法定耐用年数を経過している管路が明確にな　　りました。今後、計画的な更新事業を行います。</t>
    <rPh sb="17" eb="19">
      <t>ヘイセイ</t>
    </rPh>
    <rPh sb="21" eb="23">
      <t>ネンド</t>
    </rPh>
    <phoneticPr fontId="4"/>
  </si>
  <si>
    <t>　本町は、人口減少による給水収益の減少、高騰しつつある維持管理費、さらに法定耐用年数を経過している管路など老朽施設が存在している状況です。　　　今後、水道の安定供給を維持するため、経営に関わる長期的な収支計画を考えていきます。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</si>
</sst>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0.39</c:v>
                </c:pt>
                <c:pt idx="1">
                  <c:v>0.62</c:v>
                </c:pt>
                <c:pt idx="2">
                  <c:v>0.22</c:v>
                </c:pt>
                <c:pt idx="3">
                  <c:v>0.2</c:v>
                </c:pt>
                <c:pt idx="4">
                  <c:v>0.14000000000000001</c:v>
                </c:pt>
              </c:numCache>
            </c:numRef>
          </c:val>
          <c:extLst>
            <c:ext xmlns:c16="http://schemas.microsoft.com/office/drawing/2014/chart" uri="{C3380CC4-5D6E-409C-BE32-E72D297353CC}">
              <c16:uniqueId val="{00000000-F75C-4368-89D7-6547E554968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0.47</c:v>
                </c:pt>
                <c:pt idx="2">
                  <c:v>0.39</c:v>
                </c:pt>
                <c:pt idx="3">
                  <c:v>0.43</c:v>
                </c:pt>
                <c:pt idx="4">
                  <c:v>0.42</c:v>
                </c:pt>
              </c:numCache>
            </c:numRef>
          </c:val>
          <c:smooth val="0"/>
          <c:extLst>
            <c:ext xmlns:c16="http://schemas.microsoft.com/office/drawing/2014/chart" uri="{C3380CC4-5D6E-409C-BE32-E72D297353CC}">
              <c16:uniqueId val="{00000001-F75C-4368-89D7-6547E554968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68.760000000000005</c:v>
                </c:pt>
                <c:pt idx="1">
                  <c:v>68.209999999999994</c:v>
                </c:pt>
                <c:pt idx="2">
                  <c:v>69.89</c:v>
                </c:pt>
                <c:pt idx="3">
                  <c:v>70.78</c:v>
                </c:pt>
                <c:pt idx="4">
                  <c:v>70.400000000000006</c:v>
                </c:pt>
              </c:numCache>
            </c:numRef>
          </c:val>
          <c:extLst>
            <c:ext xmlns:c16="http://schemas.microsoft.com/office/drawing/2014/chart" uri="{C3380CC4-5D6E-409C-BE32-E72D297353CC}">
              <c16:uniqueId val="{00000000-5E8C-46AD-81FA-ED77D8F45C1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54.24</c:v>
                </c:pt>
                <c:pt idx="2">
                  <c:v>55.88</c:v>
                </c:pt>
                <c:pt idx="3">
                  <c:v>55.22</c:v>
                </c:pt>
                <c:pt idx="4">
                  <c:v>54.05</c:v>
                </c:pt>
              </c:numCache>
            </c:numRef>
          </c:val>
          <c:smooth val="0"/>
          <c:extLst>
            <c:ext xmlns:c16="http://schemas.microsoft.com/office/drawing/2014/chart" uri="{C3380CC4-5D6E-409C-BE32-E72D297353CC}">
              <c16:uniqueId val="{00000001-5E8C-46AD-81FA-ED77D8F45C1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75.099999999999994</c:v>
                </c:pt>
                <c:pt idx="1">
                  <c:v>75.3</c:v>
                </c:pt>
                <c:pt idx="2">
                  <c:v>72.599999999999994</c:v>
                </c:pt>
                <c:pt idx="3">
                  <c:v>71.03</c:v>
                </c:pt>
                <c:pt idx="4">
                  <c:v>69.41</c:v>
                </c:pt>
              </c:numCache>
            </c:numRef>
          </c:val>
          <c:extLst>
            <c:ext xmlns:c16="http://schemas.microsoft.com/office/drawing/2014/chart" uri="{C3380CC4-5D6E-409C-BE32-E72D297353CC}">
              <c16:uniqueId val="{00000000-BE43-4F78-967E-4BBF84977A5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81.680000000000007</c:v>
                </c:pt>
                <c:pt idx="2">
                  <c:v>80.989999999999995</c:v>
                </c:pt>
                <c:pt idx="3">
                  <c:v>80.930000000000007</c:v>
                </c:pt>
                <c:pt idx="4">
                  <c:v>80.510000000000005</c:v>
                </c:pt>
              </c:numCache>
            </c:numRef>
          </c:val>
          <c:smooth val="0"/>
          <c:extLst>
            <c:ext xmlns:c16="http://schemas.microsoft.com/office/drawing/2014/chart" uri="{C3380CC4-5D6E-409C-BE32-E72D297353CC}">
              <c16:uniqueId val="{00000001-BE43-4F78-967E-4BBF84977A5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113.35</c:v>
                </c:pt>
                <c:pt idx="1">
                  <c:v>122.73</c:v>
                </c:pt>
                <c:pt idx="2">
                  <c:v>115.2</c:v>
                </c:pt>
                <c:pt idx="3">
                  <c:v>122.76</c:v>
                </c:pt>
                <c:pt idx="4">
                  <c:v>108.91</c:v>
                </c:pt>
              </c:numCache>
            </c:numRef>
          </c:val>
          <c:extLst>
            <c:ext xmlns:c16="http://schemas.microsoft.com/office/drawing/2014/chart" uri="{C3380CC4-5D6E-409C-BE32-E72D297353CC}">
              <c16:uniqueId val="{00000000-2F0E-4AEA-9E21-781BA930CA2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111.34</c:v>
                </c:pt>
                <c:pt idx="2">
                  <c:v>110.02</c:v>
                </c:pt>
                <c:pt idx="3">
                  <c:v>108.76</c:v>
                </c:pt>
                <c:pt idx="4">
                  <c:v>108.46</c:v>
                </c:pt>
              </c:numCache>
            </c:numRef>
          </c:val>
          <c:smooth val="0"/>
          <c:extLst>
            <c:ext xmlns:c16="http://schemas.microsoft.com/office/drawing/2014/chart" uri="{C3380CC4-5D6E-409C-BE32-E72D297353CC}">
              <c16:uniqueId val="{00000001-2F0E-4AEA-9E21-781BA930CA2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46.23</c:v>
                </c:pt>
                <c:pt idx="1">
                  <c:v>47.09</c:v>
                </c:pt>
                <c:pt idx="2">
                  <c:v>48.63</c:v>
                </c:pt>
                <c:pt idx="3">
                  <c:v>48.91</c:v>
                </c:pt>
                <c:pt idx="4">
                  <c:v>50.41</c:v>
                </c:pt>
              </c:numCache>
            </c:numRef>
          </c:val>
          <c:extLst>
            <c:ext xmlns:c16="http://schemas.microsoft.com/office/drawing/2014/chart" uri="{C3380CC4-5D6E-409C-BE32-E72D297353CC}">
              <c16:uniqueId val="{00000000-48C4-45FF-BE95-BA79005AA31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48.14</c:v>
                </c:pt>
                <c:pt idx="2">
                  <c:v>46.61</c:v>
                </c:pt>
                <c:pt idx="3">
                  <c:v>47.97</c:v>
                </c:pt>
                <c:pt idx="4">
                  <c:v>49.12</c:v>
                </c:pt>
              </c:numCache>
            </c:numRef>
          </c:val>
          <c:smooth val="0"/>
          <c:extLst>
            <c:ext xmlns:c16="http://schemas.microsoft.com/office/drawing/2014/chart" uri="{C3380CC4-5D6E-409C-BE32-E72D297353CC}">
              <c16:uniqueId val="{00000001-48C4-45FF-BE95-BA79005AA31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2.88</c:v>
                </c:pt>
                <c:pt idx="1">
                  <c:v>2.88</c:v>
                </c:pt>
                <c:pt idx="2">
                  <c:v>2.88</c:v>
                </c:pt>
                <c:pt idx="3">
                  <c:v>49.35</c:v>
                </c:pt>
                <c:pt idx="4">
                  <c:v>49.65</c:v>
                </c:pt>
              </c:numCache>
            </c:numRef>
          </c:val>
          <c:extLst>
            <c:ext xmlns:c16="http://schemas.microsoft.com/office/drawing/2014/chart" uri="{C3380CC4-5D6E-409C-BE32-E72D297353CC}">
              <c16:uniqueId val="{00000000-4C2E-4749-8812-EDAE4CA1BC6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11.13</c:v>
                </c:pt>
                <c:pt idx="2">
                  <c:v>10.84</c:v>
                </c:pt>
                <c:pt idx="3">
                  <c:v>15.33</c:v>
                </c:pt>
                <c:pt idx="4">
                  <c:v>16.760000000000002</c:v>
                </c:pt>
              </c:numCache>
            </c:numRef>
          </c:val>
          <c:smooth val="0"/>
          <c:extLst>
            <c:ext xmlns:c16="http://schemas.microsoft.com/office/drawing/2014/chart" uri="{C3380CC4-5D6E-409C-BE32-E72D297353CC}">
              <c16:uniqueId val="{00000001-4C2E-4749-8812-EDAE4CA1BC6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AE-4E8D-AF9D-1D2211E03A5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10.130000000000001</c:v>
                </c:pt>
                <c:pt idx="2">
                  <c:v>7.31</c:v>
                </c:pt>
                <c:pt idx="3">
                  <c:v>7.48</c:v>
                </c:pt>
                <c:pt idx="4">
                  <c:v>11.94</c:v>
                </c:pt>
              </c:numCache>
            </c:numRef>
          </c:val>
          <c:smooth val="0"/>
          <c:extLst>
            <c:ext xmlns:c16="http://schemas.microsoft.com/office/drawing/2014/chart" uri="{C3380CC4-5D6E-409C-BE32-E72D297353CC}">
              <c16:uniqueId val="{00000001-02AE-4E8D-AF9D-1D2211E03A5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469.4</c:v>
                </c:pt>
                <c:pt idx="1">
                  <c:v>415.51</c:v>
                </c:pt>
                <c:pt idx="2">
                  <c:v>516.11</c:v>
                </c:pt>
                <c:pt idx="3">
                  <c:v>478</c:v>
                </c:pt>
                <c:pt idx="4">
                  <c:v>503.11</c:v>
                </c:pt>
              </c:numCache>
            </c:numRef>
          </c:val>
          <c:extLst>
            <c:ext xmlns:c16="http://schemas.microsoft.com/office/drawing/2014/chart" uri="{C3380CC4-5D6E-409C-BE32-E72D297353CC}">
              <c16:uniqueId val="{00000000-ED4A-42D5-A019-FF95C53DF16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388.67</c:v>
                </c:pt>
                <c:pt idx="2">
                  <c:v>355.27</c:v>
                </c:pt>
                <c:pt idx="3">
                  <c:v>359.7</c:v>
                </c:pt>
                <c:pt idx="4">
                  <c:v>362.93</c:v>
                </c:pt>
              </c:numCache>
            </c:numRef>
          </c:val>
          <c:smooth val="0"/>
          <c:extLst>
            <c:ext xmlns:c16="http://schemas.microsoft.com/office/drawing/2014/chart" uri="{C3380CC4-5D6E-409C-BE32-E72D297353CC}">
              <c16:uniqueId val="{00000001-ED4A-42D5-A019-FF95C53DF16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330</c:v>
                </c:pt>
                <c:pt idx="1">
                  <c:v>335.04</c:v>
                </c:pt>
                <c:pt idx="2">
                  <c:v>317.13</c:v>
                </c:pt>
                <c:pt idx="3">
                  <c:v>297.5</c:v>
                </c:pt>
                <c:pt idx="4">
                  <c:v>280.62</c:v>
                </c:pt>
              </c:numCache>
            </c:numRef>
          </c:val>
          <c:extLst>
            <c:ext xmlns:c16="http://schemas.microsoft.com/office/drawing/2014/chart" uri="{C3380CC4-5D6E-409C-BE32-E72D297353CC}">
              <c16:uniqueId val="{00000000-C69E-436D-9CFB-7ED82C44E70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422.5</c:v>
                </c:pt>
                <c:pt idx="2">
                  <c:v>458.27</c:v>
                </c:pt>
                <c:pt idx="3">
                  <c:v>447.01</c:v>
                </c:pt>
                <c:pt idx="4">
                  <c:v>439.05</c:v>
                </c:pt>
              </c:numCache>
            </c:numRef>
          </c:val>
          <c:smooth val="0"/>
          <c:extLst>
            <c:ext xmlns:c16="http://schemas.microsoft.com/office/drawing/2014/chart" uri="{C3380CC4-5D6E-409C-BE32-E72D297353CC}">
              <c16:uniqueId val="{00000001-C69E-436D-9CFB-7ED82C44E70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113.95</c:v>
                </c:pt>
                <c:pt idx="1">
                  <c:v>123.94</c:v>
                </c:pt>
                <c:pt idx="2">
                  <c:v>115.83</c:v>
                </c:pt>
                <c:pt idx="3">
                  <c:v>124.68</c:v>
                </c:pt>
                <c:pt idx="4">
                  <c:v>109.45</c:v>
                </c:pt>
              </c:numCache>
            </c:numRef>
          </c:val>
          <c:extLst>
            <c:ext xmlns:c16="http://schemas.microsoft.com/office/drawing/2014/chart" uri="{C3380CC4-5D6E-409C-BE32-E72D297353CC}">
              <c16:uniqueId val="{00000000-F895-4221-B7BE-C387908A09E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101.64</c:v>
                </c:pt>
                <c:pt idx="2">
                  <c:v>96.77</c:v>
                </c:pt>
                <c:pt idx="3">
                  <c:v>95.81</c:v>
                </c:pt>
                <c:pt idx="4">
                  <c:v>95.26</c:v>
                </c:pt>
              </c:numCache>
            </c:numRef>
          </c:val>
          <c:smooth val="0"/>
          <c:extLst>
            <c:ext xmlns:c16="http://schemas.microsoft.com/office/drawing/2014/chart" uri="{C3380CC4-5D6E-409C-BE32-E72D297353CC}">
              <c16:uniqueId val="{00000001-F895-4221-B7BE-C387908A09E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114.22</c:v>
                </c:pt>
                <c:pt idx="1">
                  <c:v>105.02</c:v>
                </c:pt>
                <c:pt idx="2">
                  <c:v>112.49</c:v>
                </c:pt>
                <c:pt idx="3">
                  <c:v>104.5</c:v>
                </c:pt>
                <c:pt idx="4">
                  <c:v>119.45</c:v>
                </c:pt>
              </c:numCache>
            </c:numRef>
          </c:val>
          <c:extLst>
            <c:ext xmlns:c16="http://schemas.microsoft.com/office/drawing/2014/chart" uri="{C3380CC4-5D6E-409C-BE32-E72D297353CC}">
              <c16:uniqueId val="{00000000-F695-4879-83E8-1AF7FC8BDAF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179.16</c:v>
                </c:pt>
                <c:pt idx="2">
                  <c:v>187.18</c:v>
                </c:pt>
                <c:pt idx="3">
                  <c:v>189.58</c:v>
                </c:pt>
                <c:pt idx="4">
                  <c:v>192.82</c:v>
                </c:pt>
              </c:numCache>
            </c:numRef>
          </c:val>
          <c:smooth val="0"/>
          <c:extLst>
            <c:ext xmlns:c16="http://schemas.microsoft.com/office/drawing/2014/chart" uri="{C3380CC4-5D6E-409C-BE32-E72D297353CC}">
              <c16:uniqueId val="{00000001-F695-4879-83E8-1AF7FC8BDAF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徳島県　上板町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11957</v>
      </c>
      <c r="AM8" s="61"/>
      <c r="AN8" s="61"/>
      <c r="AO8" s="61"/>
      <c r="AP8" s="61"/>
      <c r="AQ8" s="61"/>
      <c r="AR8" s="61"/>
      <c r="AS8" s="61"/>
      <c r="AT8" s="52">
        <f>データ!$S$6</f>
        <v>34.58</v>
      </c>
      <c r="AU8" s="53"/>
      <c r="AV8" s="53"/>
      <c r="AW8" s="53"/>
      <c r="AX8" s="53"/>
      <c r="AY8" s="53"/>
      <c r="AZ8" s="53"/>
      <c r="BA8" s="53"/>
      <c r="BB8" s="54">
        <f>データ!$T$6</f>
        <v>345.78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70.599999999999994</v>
      </c>
      <c r="J10" s="53"/>
      <c r="K10" s="53"/>
      <c r="L10" s="53"/>
      <c r="M10" s="53"/>
      <c r="N10" s="53"/>
      <c r="O10" s="64"/>
      <c r="P10" s="54">
        <f>データ!$P$6</f>
        <v>95.2</v>
      </c>
      <c r="Q10" s="54"/>
      <c r="R10" s="54"/>
      <c r="S10" s="54"/>
      <c r="T10" s="54"/>
      <c r="U10" s="54"/>
      <c r="V10" s="54"/>
      <c r="W10" s="61">
        <f>データ!$Q$6</f>
        <v>2580</v>
      </c>
      <c r="X10" s="61"/>
      <c r="Y10" s="61"/>
      <c r="Z10" s="61"/>
      <c r="AA10" s="61"/>
      <c r="AB10" s="61"/>
      <c r="AC10" s="61"/>
      <c r="AD10" s="2"/>
      <c r="AE10" s="2"/>
      <c r="AF10" s="2"/>
      <c r="AG10" s="2"/>
      <c r="AH10" s="4"/>
      <c r="AI10" s="4"/>
      <c r="AJ10" s="4"/>
      <c r="AK10" s="4"/>
      <c r="AL10" s="61">
        <f>データ!$U$6</f>
        <v>11310</v>
      </c>
      <c r="AM10" s="61"/>
      <c r="AN10" s="61"/>
      <c r="AO10" s="61"/>
      <c r="AP10" s="61"/>
      <c r="AQ10" s="61"/>
      <c r="AR10" s="61"/>
      <c r="AS10" s="61"/>
      <c r="AT10" s="52">
        <f>データ!$V$6</f>
        <v>23</v>
      </c>
      <c r="AU10" s="53"/>
      <c r="AV10" s="53"/>
      <c r="AW10" s="53"/>
      <c r="AX10" s="53"/>
      <c r="AY10" s="53"/>
      <c r="AZ10" s="53"/>
      <c r="BA10" s="53"/>
      <c r="BB10" s="54">
        <f>データ!$W$6</f>
        <v>491.74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PUxWjhvJZcUX5DwBzJV78Qy+8bp4LpEOtPqaPCSGQcBrXVBKC3C+nMDSzIFi5OtqNPWbK5/2Z/IzWjYBLm66pA==" saltValue="X0fQ8cMjq+pyjtKdFkiU6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364053</v>
      </c>
      <c r="D6" s="34">
        <f t="shared" si="3"/>
        <v>46</v>
      </c>
      <c r="E6" s="34">
        <f t="shared" si="3"/>
        <v>1</v>
      </c>
      <c r="F6" s="34">
        <f t="shared" si="3"/>
        <v>0</v>
      </c>
      <c r="G6" s="34">
        <f t="shared" si="3"/>
        <v>1</v>
      </c>
      <c r="H6" s="34" t="str">
        <f t="shared" si="3"/>
        <v>徳島県　上板町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70.599999999999994</v>
      </c>
      <c r="P6" s="35">
        <f t="shared" si="3"/>
        <v>95.2</v>
      </c>
      <c r="Q6" s="35">
        <f t="shared" si="3"/>
        <v>2580</v>
      </c>
      <c r="R6" s="35">
        <f t="shared" si="3"/>
        <v>11957</v>
      </c>
      <c r="S6" s="35">
        <f t="shared" si="3"/>
        <v>34.58</v>
      </c>
      <c r="T6" s="35">
        <f t="shared" si="3"/>
        <v>345.78</v>
      </c>
      <c r="U6" s="35">
        <f t="shared" si="3"/>
        <v>11310</v>
      </c>
      <c r="V6" s="35">
        <f t="shared" si="3"/>
        <v>23</v>
      </c>
      <c r="W6" s="35">
        <f t="shared" si="3"/>
        <v>491.74</v>
      </c>
      <c r="X6" s="36">
        <f>IF(X7="",NA(),X7)</f>
        <v>113.35</v>
      </c>
      <c r="Y6" s="36">
        <f t="shared" ref="Y6:AG6" si="4">IF(Y7="",NA(),Y7)</f>
        <v>122.73</v>
      </c>
      <c r="Z6" s="36">
        <f t="shared" si="4"/>
        <v>115.2</v>
      </c>
      <c r="AA6" s="36">
        <f t="shared" si="4"/>
        <v>122.76</v>
      </c>
      <c r="AB6" s="36">
        <f t="shared" si="4"/>
        <v>108.91</v>
      </c>
      <c r="AC6" s="36">
        <f t="shared" si="4"/>
        <v>111.06</v>
      </c>
      <c r="AD6" s="36">
        <f t="shared" si="4"/>
        <v>111.34</v>
      </c>
      <c r="AE6" s="36">
        <f t="shared" si="4"/>
        <v>110.02</v>
      </c>
      <c r="AF6" s="36">
        <f t="shared" si="4"/>
        <v>108.76</v>
      </c>
      <c r="AG6" s="36">
        <f t="shared" si="4"/>
        <v>108.46</v>
      </c>
      <c r="AH6" s="35" t="str">
        <f>IF(AH7="","",IF(AH7="-","【-】","【"&amp;SUBSTITUTE(TEXT(AH7,"#,##0.00"),"-","△")&amp;"】"))</f>
        <v>【112.01】</v>
      </c>
      <c r="AI6" s="35">
        <f>IF(AI7="",NA(),AI7)</f>
        <v>0</v>
      </c>
      <c r="AJ6" s="35">
        <f t="shared" ref="AJ6:AR6" si="5">IF(AJ7="",NA(),AJ7)</f>
        <v>0</v>
      </c>
      <c r="AK6" s="35">
        <f t="shared" si="5"/>
        <v>0</v>
      </c>
      <c r="AL6" s="35">
        <f t="shared" si="5"/>
        <v>0</v>
      </c>
      <c r="AM6" s="35">
        <f t="shared" si="5"/>
        <v>0</v>
      </c>
      <c r="AN6" s="36">
        <f t="shared" si="5"/>
        <v>9.35</v>
      </c>
      <c r="AO6" s="36">
        <f t="shared" si="5"/>
        <v>10.130000000000001</v>
      </c>
      <c r="AP6" s="36">
        <f t="shared" si="5"/>
        <v>7.31</v>
      </c>
      <c r="AQ6" s="36">
        <f t="shared" si="5"/>
        <v>7.48</v>
      </c>
      <c r="AR6" s="36">
        <f t="shared" si="5"/>
        <v>11.94</v>
      </c>
      <c r="AS6" s="35" t="str">
        <f>IF(AS7="","",IF(AS7="-","【-】","【"&amp;SUBSTITUTE(TEXT(AS7,"#,##0.00"),"-","△")&amp;"】"))</f>
        <v>【1.08】</v>
      </c>
      <c r="AT6" s="36">
        <f>IF(AT7="",NA(),AT7)</f>
        <v>469.4</v>
      </c>
      <c r="AU6" s="36">
        <f t="shared" ref="AU6:BC6" si="6">IF(AU7="",NA(),AU7)</f>
        <v>415.51</v>
      </c>
      <c r="AV6" s="36">
        <f t="shared" si="6"/>
        <v>516.11</v>
      </c>
      <c r="AW6" s="36">
        <f t="shared" si="6"/>
        <v>478</v>
      </c>
      <c r="AX6" s="36">
        <f t="shared" si="6"/>
        <v>503.11</v>
      </c>
      <c r="AY6" s="36">
        <f t="shared" si="6"/>
        <v>398.29</v>
      </c>
      <c r="AZ6" s="36">
        <f t="shared" si="6"/>
        <v>388.67</v>
      </c>
      <c r="BA6" s="36">
        <f t="shared" si="6"/>
        <v>355.27</v>
      </c>
      <c r="BB6" s="36">
        <f t="shared" si="6"/>
        <v>359.7</v>
      </c>
      <c r="BC6" s="36">
        <f t="shared" si="6"/>
        <v>362.93</v>
      </c>
      <c r="BD6" s="35" t="str">
        <f>IF(BD7="","",IF(BD7="-","【-】","【"&amp;SUBSTITUTE(TEXT(BD7,"#,##0.00"),"-","△")&amp;"】"))</f>
        <v>【264.97】</v>
      </c>
      <c r="BE6" s="36">
        <f>IF(BE7="",NA(),BE7)</f>
        <v>330</v>
      </c>
      <c r="BF6" s="36">
        <f t="shared" ref="BF6:BN6" si="7">IF(BF7="",NA(),BF7)</f>
        <v>335.04</v>
      </c>
      <c r="BG6" s="36">
        <f t="shared" si="7"/>
        <v>317.13</v>
      </c>
      <c r="BH6" s="36">
        <f t="shared" si="7"/>
        <v>297.5</v>
      </c>
      <c r="BI6" s="36">
        <f t="shared" si="7"/>
        <v>280.62</v>
      </c>
      <c r="BJ6" s="36">
        <f t="shared" si="7"/>
        <v>431</v>
      </c>
      <c r="BK6" s="36">
        <f t="shared" si="7"/>
        <v>422.5</v>
      </c>
      <c r="BL6" s="36">
        <f t="shared" si="7"/>
        <v>458.27</v>
      </c>
      <c r="BM6" s="36">
        <f t="shared" si="7"/>
        <v>447.01</v>
      </c>
      <c r="BN6" s="36">
        <f t="shared" si="7"/>
        <v>439.05</v>
      </c>
      <c r="BO6" s="35" t="str">
        <f>IF(BO7="","",IF(BO7="-","【-】","【"&amp;SUBSTITUTE(TEXT(BO7,"#,##0.00"),"-","△")&amp;"】"))</f>
        <v>【266.61】</v>
      </c>
      <c r="BP6" s="36">
        <f>IF(BP7="",NA(),BP7)</f>
        <v>113.95</v>
      </c>
      <c r="BQ6" s="36">
        <f t="shared" ref="BQ6:BY6" si="8">IF(BQ7="",NA(),BQ7)</f>
        <v>123.94</v>
      </c>
      <c r="BR6" s="36">
        <f t="shared" si="8"/>
        <v>115.83</v>
      </c>
      <c r="BS6" s="36">
        <f t="shared" si="8"/>
        <v>124.68</v>
      </c>
      <c r="BT6" s="36">
        <f t="shared" si="8"/>
        <v>109.45</v>
      </c>
      <c r="BU6" s="36">
        <f t="shared" si="8"/>
        <v>100.82</v>
      </c>
      <c r="BV6" s="36">
        <f t="shared" si="8"/>
        <v>101.64</v>
      </c>
      <c r="BW6" s="36">
        <f t="shared" si="8"/>
        <v>96.77</v>
      </c>
      <c r="BX6" s="36">
        <f t="shared" si="8"/>
        <v>95.81</v>
      </c>
      <c r="BY6" s="36">
        <f t="shared" si="8"/>
        <v>95.26</v>
      </c>
      <c r="BZ6" s="35" t="str">
        <f>IF(BZ7="","",IF(BZ7="-","【-】","【"&amp;SUBSTITUTE(TEXT(BZ7,"#,##0.00"),"-","△")&amp;"】"))</f>
        <v>【103.24】</v>
      </c>
      <c r="CA6" s="36">
        <f>IF(CA7="",NA(),CA7)</f>
        <v>114.22</v>
      </c>
      <c r="CB6" s="36">
        <f t="shared" ref="CB6:CJ6" si="9">IF(CB7="",NA(),CB7)</f>
        <v>105.02</v>
      </c>
      <c r="CC6" s="36">
        <f t="shared" si="9"/>
        <v>112.49</v>
      </c>
      <c r="CD6" s="36">
        <f t="shared" si="9"/>
        <v>104.5</v>
      </c>
      <c r="CE6" s="36">
        <f t="shared" si="9"/>
        <v>119.45</v>
      </c>
      <c r="CF6" s="36">
        <f t="shared" si="9"/>
        <v>179.55</v>
      </c>
      <c r="CG6" s="36">
        <f t="shared" si="9"/>
        <v>179.16</v>
      </c>
      <c r="CH6" s="36">
        <f t="shared" si="9"/>
        <v>187.18</v>
      </c>
      <c r="CI6" s="36">
        <f t="shared" si="9"/>
        <v>189.58</v>
      </c>
      <c r="CJ6" s="36">
        <f t="shared" si="9"/>
        <v>192.82</v>
      </c>
      <c r="CK6" s="35" t="str">
        <f>IF(CK7="","",IF(CK7="-","【-】","【"&amp;SUBSTITUTE(TEXT(CK7,"#,##0.00"),"-","△")&amp;"】"))</f>
        <v>【168.38】</v>
      </c>
      <c r="CL6" s="36">
        <f>IF(CL7="",NA(),CL7)</f>
        <v>68.760000000000005</v>
      </c>
      <c r="CM6" s="36">
        <f t="shared" ref="CM6:CU6" si="10">IF(CM7="",NA(),CM7)</f>
        <v>68.209999999999994</v>
      </c>
      <c r="CN6" s="36">
        <f t="shared" si="10"/>
        <v>69.89</v>
      </c>
      <c r="CO6" s="36">
        <f t="shared" si="10"/>
        <v>70.78</v>
      </c>
      <c r="CP6" s="36">
        <f t="shared" si="10"/>
        <v>70.400000000000006</v>
      </c>
      <c r="CQ6" s="36">
        <f t="shared" si="10"/>
        <v>53.52</v>
      </c>
      <c r="CR6" s="36">
        <f t="shared" si="10"/>
        <v>54.24</v>
      </c>
      <c r="CS6" s="36">
        <f t="shared" si="10"/>
        <v>55.88</v>
      </c>
      <c r="CT6" s="36">
        <f t="shared" si="10"/>
        <v>55.22</v>
      </c>
      <c r="CU6" s="36">
        <f t="shared" si="10"/>
        <v>54.05</v>
      </c>
      <c r="CV6" s="35" t="str">
        <f>IF(CV7="","",IF(CV7="-","【-】","【"&amp;SUBSTITUTE(TEXT(CV7,"#,##0.00"),"-","△")&amp;"】"))</f>
        <v>【60.00】</v>
      </c>
      <c r="CW6" s="36">
        <f>IF(CW7="",NA(),CW7)</f>
        <v>75.099999999999994</v>
      </c>
      <c r="CX6" s="36">
        <f t="shared" ref="CX6:DF6" si="11">IF(CX7="",NA(),CX7)</f>
        <v>75.3</v>
      </c>
      <c r="CY6" s="36">
        <f t="shared" si="11"/>
        <v>72.599999999999994</v>
      </c>
      <c r="CZ6" s="36">
        <f t="shared" si="11"/>
        <v>71.03</v>
      </c>
      <c r="DA6" s="36">
        <f t="shared" si="11"/>
        <v>69.41</v>
      </c>
      <c r="DB6" s="36">
        <f t="shared" si="11"/>
        <v>81.459999999999994</v>
      </c>
      <c r="DC6" s="36">
        <f t="shared" si="11"/>
        <v>81.680000000000007</v>
      </c>
      <c r="DD6" s="36">
        <f t="shared" si="11"/>
        <v>80.989999999999995</v>
      </c>
      <c r="DE6" s="36">
        <f t="shared" si="11"/>
        <v>80.930000000000007</v>
      </c>
      <c r="DF6" s="36">
        <f t="shared" si="11"/>
        <v>80.510000000000005</v>
      </c>
      <c r="DG6" s="35" t="str">
        <f>IF(DG7="","",IF(DG7="-","【-】","【"&amp;SUBSTITUTE(TEXT(DG7,"#,##0.00"),"-","△")&amp;"】"))</f>
        <v>【89.80】</v>
      </c>
      <c r="DH6" s="36">
        <f>IF(DH7="",NA(),DH7)</f>
        <v>46.23</v>
      </c>
      <c r="DI6" s="36">
        <f t="shared" ref="DI6:DQ6" si="12">IF(DI7="",NA(),DI7)</f>
        <v>47.09</v>
      </c>
      <c r="DJ6" s="36">
        <f t="shared" si="12"/>
        <v>48.63</v>
      </c>
      <c r="DK6" s="36">
        <f t="shared" si="12"/>
        <v>48.91</v>
      </c>
      <c r="DL6" s="36">
        <f t="shared" si="12"/>
        <v>50.41</v>
      </c>
      <c r="DM6" s="36">
        <f t="shared" si="12"/>
        <v>47.7</v>
      </c>
      <c r="DN6" s="36">
        <f t="shared" si="12"/>
        <v>48.14</v>
      </c>
      <c r="DO6" s="36">
        <f t="shared" si="12"/>
        <v>46.61</v>
      </c>
      <c r="DP6" s="36">
        <f t="shared" si="12"/>
        <v>47.97</v>
      </c>
      <c r="DQ6" s="36">
        <f t="shared" si="12"/>
        <v>49.12</v>
      </c>
      <c r="DR6" s="35" t="str">
        <f>IF(DR7="","",IF(DR7="-","【-】","【"&amp;SUBSTITUTE(TEXT(DR7,"#,##0.00"),"-","△")&amp;"】"))</f>
        <v>【49.59】</v>
      </c>
      <c r="DS6" s="36">
        <f>IF(DS7="",NA(),DS7)</f>
        <v>2.88</v>
      </c>
      <c r="DT6" s="36">
        <f t="shared" ref="DT6:EB6" si="13">IF(DT7="",NA(),DT7)</f>
        <v>2.88</v>
      </c>
      <c r="DU6" s="36">
        <f t="shared" si="13"/>
        <v>2.88</v>
      </c>
      <c r="DV6" s="36">
        <f t="shared" si="13"/>
        <v>49.35</v>
      </c>
      <c r="DW6" s="36">
        <f t="shared" si="13"/>
        <v>49.65</v>
      </c>
      <c r="DX6" s="36">
        <f t="shared" si="13"/>
        <v>7.26</v>
      </c>
      <c r="DY6" s="36">
        <f t="shared" si="13"/>
        <v>11.13</v>
      </c>
      <c r="DZ6" s="36">
        <f t="shared" si="13"/>
        <v>10.84</v>
      </c>
      <c r="EA6" s="36">
        <f t="shared" si="13"/>
        <v>15.33</v>
      </c>
      <c r="EB6" s="36">
        <f t="shared" si="13"/>
        <v>16.760000000000002</v>
      </c>
      <c r="EC6" s="35" t="str">
        <f>IF(EC7="","",IF(EC7="-","【-】","【"&amp;SUBSTITUTE(TEXT(EC7,"#,##0.00"),"-","△")&amp;"】"))</f>
        <v>【19.44】</v>
      </c>
      <c r="ED6" s="36">
        <f>IF(ED7="",NA(),ED7)</f>
        <v>0.39</v>
      </c>
      <c r="EE6" s="36">
        <f t="shared" ref="EE6:EM6" si="14">IF(EE7="",NA(),EE7)</f>
        <v>0.62</v>
      </c>
      <c r="EF6" s="36">
        <f t="shared" si="14"/>
        <v>0.22</v>
      </c>
      <c r="EG6" s="36">
        <f t="shared" si="14"/>
        <v>0.2</v>
      </c>
      <c r="EH6" s="36">
        <f t="shared" si="14"/>
        <v>0.14000000000000001</v>
      </c>
      <c r="EI6" s="36">
        <f t="shared" si="14"/>
        <v>1.65</v>
      </c>
      <c r="EJ6" s="36">
        <f t="shared" si="14"/>
        <v>0.47</v>
      </c>
      <c r="EK6" s="36">
        <f t="shared" si="14"/>
        <v>0.39</v>
      </c>
      <c r="EL6" s="36">
        <f t="shared" si="14"/>
        <v>0.43</v>
      </c>
      <c r="EM6" s="36">
        <f t="shared" si="14"/>
        <v>0.42</v>
      </c>
      <c r="EN6" s="35" t="str">
        <f>IF(EN7="","",IF(EN7="-","【-】","【"&amp;SUBSTITUTE(TEXT(EN7,"#,##0.00"),"-","△")&amp;"】"))</f>
        <v>【0.68】</v>
      </c>
    </row>
    <row r="7" spans="1:144" s="37" customFormat="1" x14ac:dyDescent="0.15">
      <c r="A7" s="29"/>
      <c r="B7" s="38">
        <v>2019</v>
      </c>
      <c r="C7" s="38">
        <v>364053</v>
      </c>
      <c r="D7" s="38">
        <v>46</v>
      </c>
      <c r="E7" s="38">
        <v>1</v>
      </c>
      <c r="F7" s="38">
        <v>0</v>
      </c>
      <c r="G7" s="38">
        <v>1</v>
      </c>
      <c r="H7" s="38" t="s">
        <v>93</v>
      </c>
      <c r="I7" s="38" t="s">
        <v>94</v>
      </c>
      <c r="J7" s="38" t="s">
        <v>95</v>
      </c>
      <c r="K7" s="38" t="s">
        <v>96</v>
      </c>
      <c r="L7" s="38" t="s">
        <v>97</v>
      </c>
      <c r="M7" s="38" t="s">
        <v>98</v>
      </c>
      <c r="N7" s="39" t="s">
        <v>99</v>
      </c>
      <c r="O7" s="39">
        <v>70.599999999999994</v>
      </c>
      <c r="P7" s="39">
        <v>95.2</v>
      </c>
      <c r="Q7" s="39">
        <v>2580</v>
      </c>
      <c r="R7" s="39">
        <v>11957</v>
      </c>
      <c r="S7" s="39">
        <v>34.58</v>
      </c>
      <c r="T7" s="39">
        <v>345.78</v>
      </c>
      <c r="U7" s="39">
        <v>11310</v>
      </c>
      <c r="V7" s="39">
        <v>23</v>
      </c>
      <c r="W7" s="39">
        <v>491.74</v>
      </c>
      <c r="X7" s="39">
        <v>113.35</v>
      </c>
      <c r="Y7" s="39">
        <v>122.73</v>
      </c>
      <c r="Z7" s="39">
        <v>115.2</v>
      </c>
      <c r="AA7" s="39">
        <v>122.76</v>
      </c>
      <c r="AB7" s="39">
        <v>108.91</v>
      </c>
      <c r="AC7" s="39">
        <v>111.06</v>
      </c>
      <c r="AD7" s="39">
        <v>111.34</v>
      </c>
      <c r="AE7" s="39">
        <v>110.02</v>
      </c>
      <c r="AF7" s="39">
        <v>108.76</v>
      </c>
      <c r="AG7" s="39">
        <v>108.46</v>
      </c>
      <c r="AH7" s="39">
        <v>112.01</v>
      </c>
      <c r="AI7" s="39">
        <v>0</v>
      </c>
      <c r="AJ7" s="39">
        <v>0</v>
      </c>
      <c r="AK7" s="39">
        <v>0</v>
      </c>
      <c r="AL7" s="39">
        <v>0</v>
      </c>
      <c r="AM7" s="39">
        <v>0</v>
      </c>
      <c r="AN7" s="39">
        <v>9.35</v>
      </c>
      <c r="AO7" s="39">
        <v>10.130000000000001</v>
      </c>
      <c r="AP7" s="39">
        <v>7.31</v>
      </c>
      <c r="AQ7" s="39">
        <v>7.48</v>
      </c>
      <c r="AR7" s="39">
        <v>11.94</v>
      </c>
      <c r="AS7" s="39">
        <v>1.08</v>
      </c>
      <c r="AT7" s="39">
        <v>469.4</v>
      </c>
      <c r="AU7" s="39">
        <v>415.51</v>
      </c>
      <c r="AV7" s="39">
        <v>516.11</v>
      </c>
      <c r="AW7" s="39">
        <v>478</v>
      </c>
      <c r="AX7" s="39">
        <v>503.11</v>
      </c>
      <c r="AY7" s="39">
        <v>398.29</v>
      </c>
      <c r="AZ7" s="39">
        <v>388.67</v>
      </c>
      <c r="BA7" s="39">
        <v>355.27</v>
      </c>
      <c r="BB7" s="39">
        <v>359.7</v>
      </c>
      <c r="BC7" s="39">
        <v>362.93</v>
      </c>
      <c r="BD7" s="39">
        <v>264.97000000000003</v>
      </c>
      <c r="BE7" s="39">
        <v>330</v>
      </c>
      <c r="BF7" s="39">
        <v>335.04</v>
      </c>
      <c r="BG7" s="39">
        <v>317.13</v>
      </c>
      <c r="BH7" s="39">
        <v>297.5</v>
      </c>
      <c r="BI7" s="39">
        <v>280.62</v>
      </c>
      <c r="BJ7" s="39">
        <v>431</v>
      </c>
      <c r="BK7" s="39">
        <v>422.5</v>
      </c>
      <c r="BL7" s="39">
        <v>458.27</v>
      </c>
      <c r="BM7" s="39">
        <v>447.01</v>
      </c>
      <c r="BN7" s="39">
        <v>439.05</v>
      </c>
      <c r="BO7" s="39">
        <v>266.61</v>
      </c>
      <c r="BP7" s="39">
        <v>113.95</v>
      </c>
      <c r="BQ7" s="39">
        <v>123.94</v>
      </c>
      <c r="BR7" s="39">
        <v>115.83</v>
      </c>
      <c r="BS7" s="39">
        <v>124.68</v>
      </c>
      <c r="BT7" s="39">
        <v>109.45</v>
      </c>
      <c r="BU7" s="39">
        <v>100.82</v>
      </c>
      <c r="BV7" s="39">
        <v>101.64</v>
      </c>
      <c r="BW7" s="39">
        <v>96.77</v>
      </c>
      <c r="BX7" s="39">
        <v>95.81</v>
      </c>
      <c r="BY7" s="39">
        <v>95.26</v>
      </c>
      <c r="BZ7" s="39">
        <v>103.24</v>
      </c>
      <c r="CA7" s="39">
        <v>114.22</v>
      </c>
      <c r="CB7" s="39">
        <v>105.02</v>
      </c>
      <c r="CC7" s="39">
        <v>112.49</v>
      </c>
      <c r="CD7" s="39">
        <v>104.5</v>
      </c>
      <c r="CE7" s="39">
        <v>119.45</v>
      </c>
      <c r="CF7" s="39">
        <v>179.55</v>
      </c>
      <c r="CG7" s="39">
        <v>179.16</v>
      </c>
      <c r="CH7" s="39">
        <v>187.18</v>
      </c>
      <c r="CI7" s="39">
        <v>189.58</v>
      </c>
      <c r="CJ7" s="39">
        <v>192.82</v>
      </c>
      <c r="CK7" s="39">
        <v>168.38</v>
      </c>
      <c r="CL7" s="39">
        <v>68.760000000000005</v>
      </c>
      <c r="CM7" s="39">
        <v>68.209999999999994</v>
      </c>
      <c r="CN7" s="39">
        <v>69.89</v>
      </c>
      <c r="CO7" s="39">
        <v>70.78</v>
      </c>
      <c r="CP7" s="39">
        <v>70.400000000000006</v>
      </c>
      <c r="CQ7" s="39">
        <v>53.52</v>
      </c>
      <c r="CR7" s="39">
        <v>54.24</v>
      </c>
      <c r="CS7" s="39">
        <v>55.88</v>
      </c>
      <c r="CT7" s="39">
        <v>55.22</v>
      </c>
      <c r="CU7" s="39">
        <v>54.05</v>
      </c>
      <c r="CV7" s="39">
        <v>60</v>
      </c>
      <c r="CW7" s="39">
        <v>75.099999999999994</v>
      </c>
      <c r="CX7" s="39">
        <v>75.3</v>
      </c>
      <c r="CY7" s="39">
        <v>72.599999999999994</v>
      </c>
      <c r="CZ7" s="39">
        <v>71.03</v>
      </c>
      <c r="DA7" s="39">
        <v>69.41</v>
      </c>
      <c r="DB7" s="39">
        <v>81.459999999999994</v>
      </c>
      <c r="DC7" s="39">
        <v>81.680000000000007</v>
      </c>
      <c r="DD7" s="39">
        <v>80.989999999999995</v>
      </c>
      <c r="DE7" s="39">
        <v>80.930000000000007</v>
      </c>
      <c r="DF7" s="39">
        <v>80.510000000000005</v>
      </c>
      <c r="DG7" s="39">
        <v>89.8</v>
      </c>
      <c r="DH7" s="39">
        <v>46.23</v>
      </c>
      <c r="DI7" s="39">
        <v>47.09</v>
      </c>
      <c r="DJ7" s="39">
        <v>48.63</v>
      </c>
      <c r="DK7" s="39">
        <v>48.91</v>
      </c>
      <c r="DL7" s="39">
        <v>50.41</v>
      </c>
      <c r="DM7" s="39">
        <v>47.7</v>
      </c>
      <c r="DN7" s="39">
        <v>48.14</v>
      </c>
      <c r="DO7" s="39">
        <v>46.61</v>
      </c>
      <c r="DP7" s="39">
        <v>47.97</v>
      </c>
      <c r="DQ7" s="39">
        <v>49.12</v>
      </c>
      <c r="DR7" s="39">
        <v>49.59</v>
      </c>
      <c r="DS7" s="39">
        <v>2.88</v>
      </c>
      <c r="DT7" s="39">
        <v>2.88</v>
      </c>
      <c r="DU7" s="39">
        <v>2.88</v>
      </c>
      <c r="DV7" s="39">
        <v>49.35</v>
      </c>
      <c r="DW7" s="39">
        <v>49.65</v>
      </c>
      <c r="DX7" s="39">
        <v>7.26</v>
      </c>
      <c r="DY7" s="39">
        <v>11.13</v>
      </c>
      <c r="DZ7" s="39">
        <v>10.84</v>
      </c>
      <c r="EA7" s="39">
        <v>15.33</v>
      </c>
      <c r="EB7" s="39">
        <v>16.760000000000002</v>
      </c>
      <c r="EC7" s="39">
        <v>19.440000000000001</v>
      </c>
      <c r="ED7" s="39">
        <v>0.39</v>
      </c>
      <c r="EE7" s="39">
        <v>0.62</v>
      </c>
      <c r="EF7" s="39">
        <v>0.22</v>
      </c>
      <c r="EG7" s="39">
        <v>0.2</v>
      </c>
      <c r="EH7" s="39">
        <v>0.14000000000000001</v>
      </c>
      <c r="EI7" s="39">
        <v>1.65</v>
      </c>
      <c r="EJ7" s="39">
        <v>0.47</v>
      </c>
      <c r="EK7" s="39">
        <v>0.39</v>
      </c>
      <c r="EL7" s="39">
        <v>0.43</v>
      </c>
      <c r="EM7" s="39">
        <v>0.42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zai</cp:lastModifiedBy>
  <cp:lastPrinted>2021-01-14T09:29:21Z</cp:lastPrinted>
  <dcterms:created xsi:type="dcterms:W3CDTF">2020-12-04T02:14:12Z</dcterms:created>
  <dcterms:modified xsi:type="dcterms:W3CDTF">2021-01-14T09:29:22Z</dcterms:modified>
  <cp:category/>
</cp:coreProperties>
</file>