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zai\Desktop\R１経営比較分析表の分析等について\"/>
    </mc:Choice>
  </mc:AlternateContent>
  <xr:revisionPtr revIDLastSave="0" documentId="13_ncr:1_{7AFED487-74C9-4747-8B80-D1C92EF0E699}" xr6:coauthVersionLast="45" xr6:coauthVersionMax="45" xr10:uidLastSave="{00000000-0000-0000-0000-000000000000}"/>
  <workbookProtection workbookAlgorithmName="SHA-512" workbookHashValue="eB3dnk2pchecNunCc8ojvVnl4eiPWOYOzJTksxqqBsvxlcqw/51QtvlYLH/XfFHiynQZN7SM2yjRvb7SmeyJ/Q==" workbookSaltValue="AXqq9uXwgTnEPY2QfJI5l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AL10" i="4"/>
  <c r="W10" i="4"/>
  <c r="I10" i="4"/>
  <c r="B10" i="4"/>
  <c r="BB8" i="4"/>
  <c r="AT8" i="4"/>
  <c r="W8" i="4"/>
  <c r="P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<sst xmlns="http://schemas.openxmlformats.org/spreadsheetml/2006/main" count="220" uniqueCount="108">
  <si>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</si>
  <si>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</si>
  <si>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</si>
  <si>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</si>
  <si>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</si>
  <si>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</si>
  <si>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</si>
  <si>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</si>
  <si>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</si>
  <si>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</si>
  <si>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</si>
  <si>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</si>
  <si>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</si>
  <si>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</si>
  <si>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</si>
  <si>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</si>
  <si>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</si>
  <si>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</si>
  <si>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</si>
  <si>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</si>
  <si>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</si>
  <si>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</si>
  <si>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</si>
  <si>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</si>
  <si>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</si>
  <si>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</si>
  <si>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</si>
  <si>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</si>
  <si>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</si>
  <si>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</si>
  <si>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</si>
  <si>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</si>
  <si>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</si>
  <si>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</si>
  <si>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</si>
  <si>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</si>
  <si>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</si>
  <si>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</si>
  <si>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</si>
  <si>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</si>
  <si>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</si>
  <si>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</si>
  <si>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</si>
  <si>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</si>
  <si>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</si>
  <si>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</si>
  <si>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</si>
  <si>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</si>
  <si>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</si>
  <si>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</si>
  <si>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</si>
  <si>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</si>
  <si>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</si>
  <si>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</si>
  <si>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</si>
  <si>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</si>
  <si>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</si>
  <si>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</si>
  <si>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</si>
  <si>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</si>
  <si>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</si>
  <si>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</si>
  <si>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</si>
  <si>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</si>
  <si>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</si>
  <si>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</si>
  <si>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</si>
  <si>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</si>
  <si>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</si>
  <si>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</si>
  <si>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</si>
  <si>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</si>
  <si>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</si>
  <si>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</si>
  <si>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</si>
  <si>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</si>
  <si>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</si>
  <si>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</si>
  <si>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</si>
  <si>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</si>
  <si>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</si>
  <si>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</si>
  <si>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</si>
  <si>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</si>
  <si>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</si>
  <si>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</si>
  <si>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</si>
  <si>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</si>
  <si>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</si>
  <si>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</si>
  <si>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</si>
  <si>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</si>
  <si>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</si>
  <si>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上板町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</si>
  <si>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</si>
  <si>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</si>
  <si>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</si>
  <si>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</si>
  <si>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</si>
  <si>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</si>
  <si>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</si>
  <si>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</si>
  <si>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</si>
  <si>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</si>
  <si>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</si>
  <si>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利益と経常費用のバランスにより、黒字計上となっている。しかしながら、人口減少による給水収益が年々減収傾向であるのに、施設老朽化による修繕など維持管理費用が増えており、今後の経営は困難になりつつある。</t>
    <rPh sb="1" eb="3">
      <t>ケイジョウ</t>
    </rPh>
    <rPh sb="3" eb="5">
      <t>リエキ</t>
    </rPh>
    <rPh sb="6" eb="9">
      <t>ケイジョウヒ</t>
    </rPh>
    <rPh sb="9" eb="10">
      <t>ヨウ</t>
    </rPh>
    <rPh sb="19" eb="21">
      <t>クロジ</t>
    </rPh>
    <rPh sb="21" eb="23">
      <t>ケイジョウ</t>
    </rPh>
    <rPh sb="37" eb="39">
      <t>ジンコウ</t>
    </rPh>
    <rPh sb="39" eb="41">
      <t>ゲンショウ</t>
    </rPh>
    <rPh sb="44" eb="46">
      <t>キュウスイ</t>
    </rPh>
    <rPh sb="46" eb="48">
      <t>シュウエキ</t>
    </rPh>
    <rPh sb="49" eb="51">
      <t>ネンネン</t>
    </rPh>
    <rPh sb="51" eb="53">
      <t>ゲンシュウ</t>
    </rPh>
    <rPh sb="53" eb="55">
      <t>ケイコウ</t>
    </rPh>
    <rPh sb="61" eb="63">
      <t>シセツ</t>
    </rPh>
    <rPh sb="63" eb="66">
      <t>ロウキュウカ</t>
    </rPh>
    <rPh sb="69" eb="71">
      <t>シュウゼン</t>
    </rPh>
    <rPh sb="73" eb="75">
      <t>イジ</t>
    </rPh>
    <rPh sb="75" eb="77">
      <t>カンリ</t>
    </rPh>
    <rPh sb="77" eb="79">
      <t>ヒヨウ</t>
    </rPh>
    <rPh sb="80" eb="81">
      <t>フ</t>
    </rPh>
    <rPh sb="86" eb="88">
      <t>コンゴ</t>
    </rPh>
    <rPh sb="89" eb="91">
      <t>ケイエイ</t>
    </rPh>
    <rPh sb="92" eb="94">
      <t>コンナン</t>
    </rPh>
    <phoneticPr fontId="4"/>
  </si>
  <si>
    <t>　経営戦略策定に伴う固定資産調査を前年度に行い、法定耐用年数を経過している管路が明確にな　　りました。今後、計画的な更新事業を行います。</t>
    <rPh sb="1" eb="3">
      <t>ケイエイ</t>
    </rPh>
    <rPh sb="3" eb="5">
      <t>センリャク</t>
    </rPh>
    <rPh sb="5" eb="7">
      <t>サクテイ</t>
    </rPh>
    <rPh sb="8" eb="9">
      <t>トモナ</t>
    </rPh>
    <rPh sb="10" eb="14">
      <t>コテイシサン</t>
    </rPh>
    <rPh sb="14" eb="16">
      <t>チョウサ</t>
    </rPh>
    <rPh sb="17" eb="18">
      <t>ゼン</t>
    </rPh>
    <rPh sb="18" eb="20">
      <t>ネンド</t>
    </rPh>
    <rPh sb="21" eb="22">
      <t>オコナ</t>
    </rPh>
    <rPh sb="24" eb="26">
      <t>ホウテイ</t>
    </rPh>
    <rPh sb="26" eb="28">
      <t>タイヨウ</t>
    </rPh>
    <rPh sb="28" eb="30">
      <t>ネンスウ</t>
    </rPh>
    <rPh sb="31" eb="33">
      <t>ケイカ</t>
    </rPh>
    <rPh sb="37" eb="39">
      <t>カンロ</t>
    </rPh>
    <rPh sb="40" eb="42">
      <t>メイカク</t>
    </rPh>
    <rPh sb="51" eb="53">
      <t>コンゴ</t>
    </rPh>
    <rPh sb="54" eb="57">
      <t>ケイカクテキ</t>
    </rPh>
    <rPh sb="58" eb="60">
      <t>コウシン</t>
    </rPh>
    <rPh sb="60" eb="62">
      <t>ジギョウ</t>
    </rPh>
    <rPh sb="63" eb="64">
      <t>オコナ</t>
    </rPh>
    <phoneticPr fontId="4"/>
  </si>
  <si>
    <t>　本町は、人口減少による給水収益の減少、高騰しつつある維持管理費、さらに法定耐用年数を経過している管路など老朽施設が存在している状況です。　　今後、水道の安定供給を維持するため、経営に関わる長期的な収支計画を考えていきます。</t>
    <rPh sb="1" eb="3">
      <t>ホンチョウ</t>
    </rPh>
    <rPh sb="5" eb="7">
      <t>ジンコウ</t>
    </rPh>
    <rPh sb="7" eb="9">
      <t>ゲンショウ</t>
    </rPh>
    <rPh sb="12" eb="14">
      <t>キュウスイ</t>
    </rPh>
    <rPh sb="14" eb="16">
      <t>シュウエキ</t>
    </rPh>
    <rPh sb="17" eb="19">
      <t>ゲンショウ</t>
    </rPh>
    <rPh sb="20" eb="22">
      <t>コウトウ</t>
    </rPh>
    <rPh sb="27" eb="29">
      <t>イジ</t>
    </rPh>
    <rPh sb="29" eb="31">
      <t>カンリ</t>
    </rPh>
    <rPh sb="31" eb="32">
      <t>ヒ</t>
    </rPh>
    <rPh sb="53" eb="55">
      <t>ロウキュウ</t>
    </rPh>
    <rPh sb="55" eb="57">
      <t>シセツ</t>
    </rPh>
    <rPh sb="58" eb="60">
      <t>ソンザイ</t>
    </rPh>
    <rPh sb="64" eb="66">
      <t>ジョウキョウ</t>
    </rPh>
    <rPh sb="71" eb="73">
      <t>コンゴ</t>
    </rPh>
    <rPh sb="74" eb="76">
      <t>スイドウ</t>
    </rPh>
    <rPh sb="77" eb="79">
      <t>アンテイ</t>
    </rPh>
    <rPh sb="79" eb="81">
      <t>キョウキュウ</t>
    </rPh>
    <rPh sb="82" eb="84">
      <t>イジ</t>
    </rPh>
    <rPh sb="89" eb="91">
      <t>ケイエイ</t>
    </rPh>
    <rPh sb="92" eb="93">
      <t>カカ</t>
    </rPh>
    <rPh sb="95" eb="98">
      <t>チョウキテキ</t>
    </rPh>
    <rPh sb="99" eb="101">
      <t>シュウシ</t>
    </rPh>
    <rPh sb="101" eb="103">
      <t>ケイカク</t>
    </rPh>
    <rPh sb="104" eb="10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</si>
</sst>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c:v>
                </c:pt>
                <c:pt idx="1">
                  <c:v>0.39</c:v>
                </c:pt>
                <c:pt idx="2">
                  <c:v>0.62</c:v>
                </c:pt>
                <c:pt idx="3">
                  <c:v>0.22</c:v>
                </c:pt>
                <c:pt idx="4">
                  <c:v>0.2</c:v>
                </c:pt>
              </c:numCache>
            </c:numRef>
          </c:val>
          <c:extLst>
            <c:ext xmlns:c16="http://schemas.microsoft.com/office/drawing/2014/chart" uri="{C3380CC4-5D6E-409C-BE32-E72D297353CC}">
              <c16:uniqueId val="{00000000-0A93-403F-B4BC-725E77DFFF5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0A93-403F-B4BC-725E77DFFF5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67.260000000000005</c:v>
                </c:pt>
                <c:pt idx="1">
                  <c:v>68.760000000000005</c:v>
                </c:pt>
                <c:pt idx="2">
                  <c:v>68.209999999999994</c:v>
                </c:pt>
                <c:pt idx="3">
                  <c:v>69.89</c:v>
                </c:pt>
                <c:pt idx="4">
                  <c:v>70.78</c:v>
                </c:pt>
              </c:numCache>
            </c:numRef>
          </c:val>
          <c:extLst>
            <c:ext xmlns:c16="http://schemas.microsoft.com/office/drawing/2014/chart" uri="{C3380CC4-5D6E-409C-BE32-E72D297353CC}">
              <c16:uniqueId val="{00000000-752D-46FB-BA58-E1077E1E13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752D-46FB-BA58-E1077E1E13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77.8</c:v>
                </c:pt>
                <c:pt idx="1">
                  <c:v>75.099999999999994</c:v>
                </c:pt>
                <c:pt idx="2">
                  <c:v>75.3</c:v>
                </c:pt>
                <c:pt idx="3">
                  <c:v>72.599999999999994</c:v>
                </c:pt>
                <c:pt idx="4">
                  <c:v>71.03</c:v>
                </c:pt>
              </c:numCache>
            </c:numRef>
          </c:val>
          <c:extLst>
            <c:ext xmlns:c16="http://schemas.microsoft.com/office/drawing/2014/chart" uri="{C3380CC4-5D6E-409C-BE32-E72D297353CC}">
              <c16:uniqueId val="{00000000-A265-4366-8F1A-8FA30F0CC9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A265-4366-8F1A-8FA30F0CC9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103.16</c:v>
                </c:pt>
                <c:pt idx="1">
                  <c:v>113.35</c:v>
                </c:pt>
                <c:pt idx="2">
                  <c:v>122.73</c:v>
                </c:pt>
                <c:pt idx="3">
                  <c:v>115.2</c:v>
                </c:pt>
                <c:pt idx="4">
                  <c:v>122.76</c:v>
                </c:pt>
              </c:numCache>
            </c:numRef>
          </c:val>
          <c:extLst>
            <c:ext xmlns:c16="http://schemas.microsoft.com/office/drawing/2014/chart" uri="{C3380CC4-5D6E-409C-BE32-E72D297353CC}">
              <c16:uniqueId val="{00000000-4F3C-47F2-9954-3FA5C92E514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4F3C-47F2-9954-3FA5C92E514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44.85</c:v>
                </c:pt>
                <c:pt idx="1">
                  <c:v>46.23</c:v>
                </c:pt>
                <c:pt idx="2">
                  <c:v>47.09</c:v>
                </c:pt>
                <c:pt idx="3">
                  <c:v>48.63</c:v>
                </c:pt>
                <c:pt idx="4">
                  <c:v>48.91</c:v>
                </c:pt>
              </c:numCache>
            </c:numRef>
          </c:val>
          <c:extLst>
            <c:ext xmlns:c16="http://schemas.microsoft.com/office/drawing/2014/chart" uri="{C3380CC4-5D6E-409C-BE32-E72D297353CC}">
              <c16:uniqueId val="{00000000-AFD8-4F15-82F1-BAE64585652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AFD8-4F15-82F1-BAE64585652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2.88</c:v>
                </c:pt>
                <c:pt idx="1">
                  <c:v>2.88</c:v>
                </c:pt>
                <c:pt idx="2">
                  <c:v>2.88</c:v>
                </c:pt>
                <c:pt idx="3">
                  <c:v>2.88</c:v>
                </c:pt>
                <c:pt idx="4">
                  <c:v>49.35</c:v>
                </c:pt>
              </c:numCache>
            </c:numRef>
          </c:val>
          <c:extLst>
            <c:ext xmlns:c16="http://schemas.microsoft.com/office/drawing/2014/chart" uri="{C3380CC4-5D6E-409C-BE32-E72D297353CC}">
              <c16:uniqueId val="{00000000-5AE5-4C4D-B7B8-DD2F6D9E963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5AE5-4C4D-B7B8-DD2F6D9E963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7E-4CC7-A2BC-96F23690200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6F7E-4CC7-A2BC-96F23690200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333.48</c:v>
                </c:pt>
                <c:pt idx="1">
                  <c:v>469.4</c:v>
                </c:pt>
                <c:pt idx="2">
                  <c:v>415.51</c:v>
                </c:pt>
                <c:pt idx="3">
                  <c:v>516.11</c:v>
                </c:pt>
                <c:pt idx="4">
                  <c:v>478</c:v>
                </c:pt>
              </c:numCache>
            </c:numRef>
          </c:val>
          <c:extLst>
            <c:ext xmlns:c16="http://schemas.microsoft.com/office/drawing/2014/chart" uri="{C3380CC4-5D6E-409C-BE32-E72D297353CC}">
              <c16:uniqueId val="{00000000-DF7D-428A-A37A-62B2525FEC6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DF7D-428A-A37A-62B2525FEC6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344.31</c:v>
                </c:pt>
                <c:pt idx="1">
                  <c:v>330</c:v>
                </c:pt>
                <c:pt idx="2">
                  <c:v>335.04</c:v>
                </c:pt>
                <c:pt idx="3">
                  <c:v>317.13</c:v>
                </c:pt>
                <c:pt idx="4">
                  <c:v>297.5</c:v>
                </c:pt>
              </c:numCache>
            </c:numRef>
          </c:val>
          <c:extLst>
            <c:ext xmlns:c16="http://schemas.microsoft.com/office/drawing/2014/chart" uri="{C3380CC4-5D6E-409C-BE32-E72D297353CC}">
              <c16:uniqueId val="{00000000-B9F7-484D-A04B-A950E2001CE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B9F7-484D-A04B-A950E2001CE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103.09</c:v>
                </c:pt>
                <c:pt idx="1">
                  <c:v>113.95</c:v>
                </c:pt>
                <c:pt idx="2">
                  <c:v>123.94</c:v>
                </c:pt>
                <c:pt idx="3">
                  <c:v>115.83</c:v>
                </c:pt>
                <c:pt idx="4">
                  <c:v>124.68</c:v>
                </c:pt>
              </c:numCache>
            </c:numRef>
          </c:val>
          <c:extLst>
            <c:ext xmlns:c16="http://schemas.microsoft.com/office/drawing/2014/chart" uri="{C3380CC4-5D6E-409C-BE32-E72D297353CC}">
              <c16:uniqueId val="{00000000-8527-4CF8-9ED1-26FB952BA09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8527-4CF8-9ED1-26FB952BA09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126.24</c:v>
                </c:pt>
                <c:pt idx="1">
                  <c:v>114.22</c:v>
                </c:pt>
                <c:pt idx="2">
                  <c:v>105.02</c:v>
                </c:pt>
                <c:pt idx="3">
                  <c:v>112.49</c:v>
                </c:pt>
                <c:pt idx="4">
                  <c:v>104.5</c:v>
                </c:pt>
              </c:numCache>
            </c:numRef>
          </c:val>
          <c:extLst>
            <c:ext xmlns:c16="http://schemas.microsoft.com/office/drawing/2014/chart" uri="{C3380CC4-5D6E-409C-BE32-E72D297353CC}">
              <c16:uniqueId val="{00000000-63DD-49D5-8A4E-2E0C6625031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63DD-49D5-8A4E-2E0C6625031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徳島県　上板町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12087</v>
      </c>
      <c r="AM8" s="70"/>
      <c r="AN8" s="70"/>
      <c r="AO8" s="70"/>
      <c r="AP8" s="70"/>
      <c r="AQ8" s="70"/>
      <c r="AR8" s="70"/>
      <c r="AS8" s="70"/>
      <c r="AT8" s="66">
        <f>データ!$S$6</f>
        <v>34.58</v>
      </c>
      <c r="AU8" s="67"/>
      <c r="AV8" s="67"/>
      <c r="AW8" s="67"/>
      <c r="AX8" s="67"/>
      <c r="AY8" s="67"/>
      <c r="AZ8" s="67"/>
      <c r="BA8" s="67"/>
      <c r="BB8" s="69">
        <f>データ!$T$6</f>
        <v>349.54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68.53</v>
      </c>
      <c r="J10" s="67"/>
      <c r="K10" s="67"/>
      <c r="L10" s="67"/>
      <c r="M10" s="67"/>
      <c r="N10" s="67"/>
      <c r="O10" s="68"/>
      <c r="P10" s="69">
        <f>データ!$P$6</f>
        <v>95.2</v>
      </c>
      <c r="Q10" s="69"/>
      <c r="R10" s="69"/>
      <c r="S10" s="69"/>
      <c r="T10" s="69"/>
      <c r="U10" s="69"/>
      <c r="V10" s="69"/>
      <c r="W10" s="70">
        <f>データ!$Q$6</f>
        <v>2530</v>
      </c>
      <c r="X10" s="70"/>
      <c r="Y10" s="70"/>
      <c r="Z10" s="70"/>
      <c r="AA10" s="70"/>
      <c r="AB10" s="70"/>
      <c r="AC10" s="70"/>
      <c r="AD10" s="2"/>
      <c r="AE10" s="2"/>
      <c r="AF10" s="2"/>
      <c r="AG10" s="2"/>
      <c r="AH10" s="4"/>
      <c r="AI10" s="4"/>
      <c r="AJ10" s="4"/>
      <c r="AK10" s="4"/>
      <c r="AL10" s="70">
        <f>データ!$U$6</f>
        <v>11448</v>
      </c>
      <c r="AM10" s="70"/>
      <c r="AN10" s="70"/>
      <c r="AO10" s="70"/>
      <c r="AP10" s="70"/>
      <c r="AQ10" s="70"/>
      <c r="AR10" s="70"/>
      <c r="AS10" s="70"/>
      <c r="AT10" s="66">
        <f>データ!$V$6</f>
        <v>23</v>
      </c>
      <c r="AU10" s="67"/>
      <c r="AV10" s="67"/>
      <c r="AW10" s="67"/>
      <c r="AX10" s="67"/>
      <c r="AY10" s="67"/>
      <c r="AZ10" s="67"/>
      <c r="BA10" s="67"/>
      <c r="BB10" s="69">
        <f>データ!$W$6</f>
        <v>497.74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CB0qUQR7Gj4Sx47b7umtrPS1wovQ081xuY2UYt4Dt5DXQArJHzrFyl2u3pKGjaiXy/LaIVe4rK+b5vwVomdZQ==" saltValue="ji33hHmOy+BqbIIHtBX74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364053</v>
      </c>
      <c r="D6" s="34">
        <f t="shared" si="3"/>
        <v>46</v>
      </c>
      <c r="E6" s="34">
        <f t="shared" si="3"/>
        <v>1</v>
      </c>
      <c r="F6" s="34">
        <f t="shared" si="3"/>
        <v>0</v>
      </c>
      <c r="G6" s="34">
        <f t="shared" si="3"/>
        <v>1</v>
      </c>
      <c r="H6" s="34" t="str">
        <f t="shared" si="3"/>
        <v>徳島県　上板町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68.53</v>
      </c>
      <c r="P6" s="35">
        <f t="shared" si="3"/>
        <v>95.2</v>
      </c>
      <c r="Q6" s="35">
        <f t="shared" si="3"/>
        <v>2530</v>
      </c>
      <c r="R6" s="35">
        <f t="shared" si="3"/>
        <v>12087</v>
      </c>
      <c r="S6" s="35">
        <f t="shared" si="3"/>
        <v>34.58</v>
      </c>
      <c r="T6" s="35">
        <f t="shared" si="3"/>
        <v>349.54</v>
      </c>
      <c r="U6" s="35">
        <f t="shared" si="3"/>
        <v>11448</v>
      </c>
      <c r="V6" s="35">
        <f t="shared" si="3"/>
        <v>23</v>
      </c>
      <c r="W6" s="35">
        <f t="shared" si="3"/>
        <v>497.74</v>
      </c>
      <c r="X6" s="36">
        <f>IF(X7="",NA(),X7)</f>
        <v>103.16</v>
      </c>
      <c r="Y6" s="36">
        <f t="shared" ref="Y6:AG6" si="4">IF(Y7="",NA(),Y7)</f>
        <v>113.35</v>
      </c>
      <c r="Z6" s="36">
        <f t="shared" si="4"/>
        <v>122.73</v>
      </c>
      <c r="AA6" s="36">
        <f t="shared" si="4"/>
        <v>115.2</v>
      </c>
      <c r="AB6" s="36">
        <f t="shared" si="4"/>
        <v>122.76</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333.48</v>
      </c>
      <c r="AU6" s="36">
        <f t="shared" ref="AU6:BC6" si="6">IF(AU7="",NA(),AU7)</f>
        <v>469.4</v>
      </c>
      <c r="AV6" s="36">
        <f t="shared" si="6"/>
        <v>415.51</v>
      </c>
      <c r="AW6" s="36">
        <f t="shared" si="6"/>
        <v>516.11</v>
      </c>
      <c r="AX6" s="36">
        <f t="shared" si="6"/>
        <v>478</v>
      </c>
      <c r="AY6" s="36">
        <f t="shared" si="6"/>
        <v>406.37</v>
      </c>
      <c r="AZ6" s="36">
        <f t="shared" si="6"/>
        <v>398.29</v>
      </c>
      <c r="BA6" s="36">
        <f t="shared" si="6"/>
        <v>388.67</v>
      </c>
      <c r="BB6" s="36">
        <f t="shared" si="6"/>
        <v>355.27</v>
      </c>
      <c r="BC6" s="36">
        <f t="shared" si="6"/>
        <v>359.7</v>
      </c>
      <c r="BD6" s="35" t="str">
        <f>IF(BD7="","",IF(BD7="-","【-】","【"&amp;SUBSTITUTE(TEXT(BD7,"#,##0.00"),"-","△")&amp;"】"))</f>
        <v>【261.93】</v>
      </c>
      <c r="BE6" s="36">
        <f>IF(BE7="",NA(),BE7)</f>
        <v>344.31</v>
      </c>
      <c r="BF6" s="36">
        <f t="shared" ref="BF6:BN6" si="7">IF(BF7="",NA(),BF7)</f>
        <v>330</v>
      </c>
      <c r="BG6" s="36">
        <f t="shared" si="7"/>
        <v>335.04</v>
      </c>
      <c r="BH6" s="36">
        <f t="shared" si="7"/>
        <v>317.13</v>
      </c>
      <c r="BI6" s="36">
        <f t="shared" si="7"/>
        <v>297.5</v>
      </c>
      <c r="BJ6" s="36">
        <f t="shared" si="7"/>
        <v>442.54</v>
      </c>
      <c r="BK6" s="36">
        <f t="shared" si="7"/>
        <v>431</v>
      </c>
      <c r="BL6" s="36">
        <f t="shared" si="7"/>
        <v>422.5</v>
      </c>
      <c r="BM6" s="36">
        <f t="shared" si="7"/>
        <v>458.27</v>
      </c>
      <c r="BN6" s="36">
        <f t="shared" si="7"/>
        <v>447.01</v>
      </c>
      <c r="BO6" s="35" t="str">
        <f>IF(BO7="","",IF(BO7="-","【-】","【"&amp;SUBSTITUTE(TEXT(BO7,"#,##0.00"),"-","△")&amp;"】"))</f>
        <v>【270.46】</v>
      </c>
      <c r="BP6" s="36">
        <f>IF(BP7="",NA(),BP7)</f>
        <v>103.09</v>
      </c>
      <c r="BQ6" s="36">
        <f t="shared" ref="BQ6:BY6" si="8">IF(BQ7="",NA(),BQ7)</f>
        <v>113.95</v>
      </c>
      <c r="BR6" s="36">
        <f t="shared" si="8"/>
        <v>123.94</v>
      </c>
      <c r="BS6" s="36">
        <f t="shared" si="8"/>
        <v>115.83</v>
      </c>
      <c r="BT6" s="36">
        <f t="shared" si="8"/>
        <v>124.68</v>
      </c>
      <c r="BU6" s="36">
        <f t="shared" si="8"/>
        <v>98.6</v>
      </c>
      <c r="BV6" s="36">
        <f t="shared" si="8"/>
        <v>100.82</v>
      </c>
      <c r="BW6" s="36">
        <f t="shared" si="8"/>
        <v>101.64</v>
      </c>
      <c r="BX6" s="36">
        <f t="shared" si="8"/>
        <v>96.77</v>
      </c>
      <c r="BY6" s="36">
        <f t="shared" si="8"/>
        <v>95.81</v>
      </c>
      <c r="BZ6" s="35" t="str">
        <f>IF(BZ7="","",IF(BZ7="-","【-】","【"&amp;SUBSTITUTE(TEXT(BZ7,"#,##0.00"),"-","△")&amp;"】"))</f>
        <v>【103.91】</v>
      </c>
      <c r="CA6" s="36">
        <f>IF(CA7="",NA(),CA7)</f>
        <v>126.24</v>
      </c>
      <c r="CB6" s="36">
        <f t="shared" ref="CB6:CJ6" si="9">IF(CB7="",NA(),CB7)</f>
        <v>114.22</v>
      </c>
      <c r="CC6" s="36">
        <f t="shared" si="9"/>
        <v>105.02</v>
      </c>
      <c r="CD6" s="36">
        <f t="shared" si="9"/>
        <v>112.49</v>
      </c>
      <c r="CE6" s="36">
        <f t="shared" si="9"/>
        <v>104.5</v>
      </c>
      <c r="CF6" s="36">
        <f t="shared" si="9"/>
        <v>181.67</v>
      </c>
      <c r="CG6" s="36">
        <f t="shared" si="9"/>
        <v>179.55</v>
      </c>
      <c r="CH6" s="36">
        <f t="shared" si="9"/>
        <v>179.16</v>
      </c>
      <c r="CI6" s="36">
        <f t="shared" si="9"/>
        <v>187.18</v>
      </c>
      <c r="CJ6" s="36">
        <f t="shared" si="9"/>
        <v>189.58</v>
      </c>
      <c r="CK6" s="35" t="str">
        <f>IF(CK7="","",IF(CK7="-","【-】","【"&amp;SUBSTITUTE(TEXT(CK7,"#,##0.00"),"-","△")&amp;"】"))</f>
        <v>【167.11】</v>
      </c>
      <c r="CL6" s="36">
        <f>IF(CL7="",NA(),CL7)</f>
        <v>67.260000000000005</v>
      </c>
      <c r="CM6" s="36">
        <f t="shared" ref="CM6:CU6" si="10">IF(CM7="",NA(),CM7)</f>
        <v>68.760000000000005</v>
      </c>
      <c r="CN6" s="36">
        <f t="shared" si="10"/>
        <v>68.209999999999994</v>
      </c>
      <c r="CO6" s="36">
        <f t="shared" si="10"/>
        <v>69.89</v>
      </c>
      <c r="CP6" s="36">
        <f t="shared" si="10"/>
        <v>70.78</v>
      </c>
      <c r="CQ6" s="36">
        <f t="shared" si="10"/>
        <v>53.61</v>
      </c>
      <c r="CR6" s="36">
        <f t="shared" si="10"/>
        <v>53.52</v>
      </c>
      <c r="CS6" s="36">
        <f t="shared" si="10"/>
        <v>54.24</v>
      </c>
      <c r="CT6" s="36">
        <f t="shared" si="10"/>
        <v>55.88</v>
      </c>
      <c r="CU6" s="36">
        <f t="shared" si="10"/>
        <v>55.22</v>
      </c>
      <c r="CV6" s="35" t="str">
        <f>IF(CV7="","",IF(CV7="-","【-】","【"&amp;SUBSTITUTE(TEXT(CV7,"#,##0.00"),"-","△")&amp;"】"))</f>
        <v>【60.27】</v>
      </c>
      <c r="CW6" s="36">
        <f>IF(CW7="",NA(),CW7)</f>
        <v>77.8</v>
      </c>
      <c r="CX6" s="36">
        <f t="shared" ref="CX6:DF6" si="11">IF(CX7="",NA(),CX7)</f>
        <v>75.099999999999994</v>
      </c>
      <c r="CY6" s="36">
        <f t="shared" si="11"/>
        <v>75.3</v>
      </c>
      <c r="CZ6" s="36">
        <f t="shared" si="11"/>
        <v>72.599999999999994</v>
      </c>
      <c r="DA6" s="36">
        <f t="shared" si="11"/>
        <v>71.03</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44.85</v>
      </c>
      <c r="DI6" s="36">
        <f t="shared" ref="DI6:DQ6" si="12">IF(DI7="",NA(),DI7)</f>
        <v>46.23</v>
      </c>
      <c r="DJ6" s="36">
        <f t="shared" si="12"/>
        <v>47.09</v>
      </c>
      <c r="DK6" s="36">
        <f t="shared" si="12"/>
        <v>48.63</v>
      </c>
      <c r="DL6" s="36">
        <f t="shared" si="12"/>
        <v>48.91</v>
      </c>
      <c r="DM6" s="36">
        <f t="shared" si="12"/>
        <v>46.67</v>
      </c>
      <c r="DN6" s="36">
        <f t="shared" si="12"/>
        <v>47.7</v>
      </c>
      <c r="DO6" s="36">
        <f t="shared" si="12"/>
        <v>48.14</v>
      </c>
      <c r="DP6" s="36">
        <f t="shared" si="12"/>
        <v>46.61</v>
      </c>
      <c r="DQ6" s="36">
        <f t="shared" si="12"/>
        <v>47.97</v>
      </c>
      <c r="DR6" s="35" t="str">
        <f>IF(DR7="","",IF(DR7="-","【-】","【"&amp;SUBSTITUTE(TEXT(DR7,"#,##0.00"),"-","△")&amp;"】"))</f>
        <v>【48.85】</v>
      </c>
      <c r="DS6" s="36">
        <f>IF(DS7="",NA(),DS7)</f>
        <v>2.88</v>
      </c>
      <c r="DT6" s="36">
        <f t="shared" ref="DT6:EB6" si="13">IF(DT7="",NA(),DT7)</f>
        <v>2.88</v>
      </c>
      <c r="DU6" s="36">
        <f t="shared" si="13"/>
        <v>2.88</v>
      </c>
      <c r="DV6" s="36">
        <f t="shared" si="13"/>
        <v>2.88</v>
      </c>
      <c r="DW6" s="36">
        <f t="shared" si="13"/>
        <v>49.35</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0.4</v>
      </c>
      <c r="EE6" s="36">
        <f t="shared" ref="EE6:EM6" si="14">IF(EE7="",NA(),EE7)</f>
        <v>0.39</v>
      </c>
      <c r="EF6" s="36">
        <f t="shared" si="14"/>
        <v>0.62</v>
      </c>
      <c r="EG6" s="36">
        <f t="shared" si="14"/>
        <v>0.22</v>
      </c>
      <c r="EH6" s="36">
        <f t="shared" si="14"/>
        <v>0.2</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364053</v>
      </c>
      <c r="D7" s="38">
        <v>46</v>
      </c>
      <c r="E7" s="38">
        <v>1</v>
      </c>
      <c r="F7" s="38">
        <v>0</v>
      </c>
      <c r="G7" s="38">
        <v>1</v>
      </c>
      <c r="H7" s="38" t="s">
        <v>93</v>
      </c>
      <c r="I7" s="38" t="s">
        <v>94</v>
      </c>
      <c r="J7" s="38" t="s">
        <v>95</v>
      </c>
      <c r="K7" s="38" t="s">
        <v>96</v>
      </c>
      <c r="L7" s="38" t="s">
        <v>97</v>
      </c>
      <c r="M7" s="38" t="s">
        <v>98</v>
      </c>
      <c r="N7" s="39" t="s">
        <v>99</v>
      </c>
      <c r="O7" s="39">
        <v>68.53</v>
      </c>
      <c r="P7" s="39">
        <v>95.2</v>
      </c>
      <c r="Q7" s="39">
        <v>2530</v>
      </c>
      <c r="R7" s="39">
        <v>12087</v>
      </c>
      <c r="S7" s="39">
        <v>34.58</v>
      </c>
      <c r="T7" s="39">
        <v>349.54</v>
      </c>
      <c r="U7" s="39">
        <v>11448</v>
      </c>
      <c r="V7" s="39">
        <v>23</v>
      </c>
      <c r="W7" s="39">
        <v>497.74</v>
      </c>
      <c r="X7" s="39">
        <v>103.16</v>
      </c>
      <c r="Y7" s="39">
        <v>113.35</v>
      </c>
      <c r="Z7" s="39">
        <v>122.73</v>
      </c>
      <c r="AA7" s="39">
        <v>115.2</v>
      </c>
      <c r="AB7" s="39">
        <v>122.76</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333.48</v>
      </c>
      <c r="AU7" s="39">
        <v>469.4</v>
      </c>
      <c r="AV7" s="39">
        <v>415.51</v>
      </c>
      <c r="AW7" s="39">
        <v>516.11</v>
      </c>
      <c r="AX7" s="39">
        <v>478</v>
      </c>
      <c r="AY7" s="39">
        <v>406.37</v>
      </c>
      <c r="AZ7" s="39">
        <v>398.29</v>
      </c>
      <c r="BA7" s="39">
        <v>388.67</v>
      </c>
      <c r="BB7" s="39">
        <v>355.27</v>
      </c>
      <c r="BC7" s="39">
        <v>359.7</v>
      </c>
      <c r="BD7" s="39">
        <v>261.93</v>
      </c>
      <c r="BE7" s="39">
        <v>344.31</v>
      </c>
      <c r="BF7" s="39">
        <v>330</v>
      </c>
      <c r="BG7" s="39">
        <v>335.04</v>
      </c>
      <c r="BH7" s="39">
        <v>317.13</v>
      </c>
      <c r="BI7" s="39">
        <v>297.5</v>
      </c>
      <c r="BJ7" s="39">
        <v>442.54</v>
      </c>
      <c r="BK7" s="39">
        <v>431</v>
      </c>
      <c r="BL7" s="39">
        <v>422.5</v>
      </c>
      <c r="BM7" s="39">
        <v>458.27</v>
      </c>
      <c r="BN7" s="39">
        <v>447.01</v>
      </c>
      <c r="BO7" s="39">
        <v>270.45999999999998</v>
      </c>
      <c r="BP7" s="39">
        <v>103.09</v>
      </c>
      <c r="BQ7" s="39">
        <v>113.95</v>
      </c>
      <c r="BR7" s="39">
        <v>123.94</v>
      </c>
      <c r="BS7" s="39">
        <v>115.83</v>
      </c>
      <c r="BT7" s="39">
        <v>124.68</v>
      </c>
      <c r="BU7" s="39">
        <v>98.6</v>
      </c>
      <c r="BV7" s="39">
        <v>100.82</v>
      </c>
      <c r="BW7" s="39">
        <v>101.64</v>
      </c>
      <c r="BX7" s="39">
        <v>96.77</v>
      </c>
      <c r="BY7" s="39">
        <v>95.81</v>
      </c>
      <c r="BZ7" s="39">
        <v>103.91</v>
      </c>
      <c r="CA7" s="39">
        <v>126.24</v>
      </c>
      <c r="CB7" s="39">
        <v>114.22</v>
      </c>
      <c r="CC7" s="39">
        <v>105.02</v>
      </c>
      <c r="CD7" s="39">
        <v>112.49</v>
      </c>
      <c r="CE7" s="39">
        <v>104.5</v>
      </c>
      <c r="CF7" s="39">
        <v>181.67</v>
      </c>
      <c r="CG7" s="39">
        <v>179.55</v>
      </c>
      <c r="CH7" s="39">
        <v>179.16</v>
      </c>
      <c r="CI7" s="39">
        <v>187.18</v>
      </c>
      <c r="CJ7" s="39">
        <v>189.58</v>
      </c>
      <c r="CK7" s="39">
        <v>167.11</v>
      </c>
      <c r="CL7" s="39">
        <v>67.260000000000005</v>
      </c>
      <c r="CM7" s="39">
        <v>68.760000000000005</v>
      </c>
      <c r="CN7" s="39">
        <v>68.209999999999994</v>
      </c>
      <c r="CO7" s="39">
        <v>69.89</v>
      </c>
      <c r="CP7" s="39">
        <v>70.78</v>
      </c>
      <c r="CQ7" s="39">
        <v>53.61</v>
      </c>
      <c r="CR7" s="39">
        <v>53.52</v>
      </c>
      <c r="CS7" s="39">
        <v>54.24</v>
      </c>
      <c r="CT7" s="39">
        <v>55.88</v>
      </c>
      <c r="CU7" s="39">
        <v>55.22</v>
      </c>
      <c r="CV7" s="39">
        <v>60.27</v>
      </c>
      <c r="CW7" s="39">
        <v>77.8</v>
      </c>
      <c r="CX7" s="39">
        <v>75.099999999999994</v>
      </c>
      <c r="CY7" s="39">
        <v>75.3</v>
      </c>
      <c r="CZ7" s="39">
        <v>72.599999999999994</v>
      </c>
      <c r="DA7" s="39">
        <v>71.03</v>
      </c>
      <c r="DB7" s="39">
        <v>81.31</v>
      </c>
      <c r="DC7" s="39">
        <v>81.459999999999994</v>
      </c>
      <c r="DD7" s="39">
        <v>81.680000000000007</v>
      </c>
      <c r="DE7" s="39">
        <v>80.989999999999995</v>
      </c>
      <c r="DF7" s="39">
        <v>80.930000000000007</v>
      </c>
      <c r="DG7" s="39">
        <v>89.92</v>
      </c>
      <c r="DH7" s="39">
        <v>44.85</v>
      </c>
      <c r="DI7" s="39">
        <v>46.23</v>
      </c>
      <c r="DJ7" s="39">
        <v>47.09</v>
      </c>
      <c r="DK7" s="39">
        <v>48.63</v>
      </c>
      <c r="DL7" s="39">
        <v>48.91</v>
      </c>
      <c r="DM7" s="39">
        <v>46.67</v>
      </c>
      <c r="DN7" s="39">
        <v>47.7</v>
      </c>
      <c r="DO7" s="39">
        <v>48.14</v>
      </c>
      <c r="DP7" s="39">
        <v>46.61</v>
      </c>
      <c r="DQ7" s="39">
        <v>47.97</v>
      </c>
      <c r="DR7" s="39">
        <v>48.85</v>
      </c>
      <c r="DS7" s="39">
        <v>2.88</v>
      </c>
      <c r="DT7" s="39">
        <v>2.88</v>
      </c>
      <c r="DU7" s="39">
        <v>2.88</v>
      </c>
      <c r="DV7" s="39">
        <v>2.88</v>
      </c>
      <c r="DW7" s="39">
        <v>49.35</v>
      </c>
      <c r="DX7" s="39">
        <v>10.029999999999999</v>
      </c>
      <c r="DY7" s="39">
        <v>7.26</v>
      </c>
      <c r="DZ7" s="39">
        <v>11.13</v>
      </c>
      <c r="EA7" s="39">
        <v>10.84</v>
      </c>
      <c r="EB7" s="39">
        <v>15.33</v>
      </c>
      <c r="EC7" s="39">
        <v>17.8</v>
      </c>
      <c r="ED7" s="39">
        <v>0.4</v>
      </c>
      <c r="EE7" s="39">
        <v>0.39</v>
      </c>
      <c r="EF7" s="39">
        <v>0.62</v>
      </c>
      <c r="EG7" s="39">
        <v>0.22</v>
      </c>
      <c r="EH7" s="39">
        <v>0.2</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cp:lastModifiedBy>
  <cp:lastPrinted>2020-01-21T05:35:26Z</cp:lastPrinted>
  <dcterms:created xsi:type="dcterms:W3CDTF">2019-12-05T04:26:24Z</dcterms:created>
  <dcterms:modified xsi:type="dcterms:W3CDTF">2020-01-21T05:40:38Z</dcterms:modified>
  <cp:category/>
</cp:coreProperties>
</file>