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zai\Desktop\"/>
    </mc:Choice>
  </mc:AlternateContent>
  <xr:revisionPtr revIDLastSave="0" documentId="13_ncr:1_{EEC0CB5F-915B-4EB9-802D-BC511A533904}" xr6:coauthVersionLast="36" xr6:coauthVersionMax="36" xr10:uidLastSave="{00000000-0000-0000-0000-000000000000}"/>
  <workbookProtection workbookPassword="A597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Q6" i="5"/>
  <c r="P6" i="5"/>
  <c r="P10" i="4" s="1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H85" i="4"/>
  <c r="E85" i="4"/>
  <c r="BB10" i="4"/>
  <c r="W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<sst xmlns="http://schemas.openxmlformats.org/spreadsheetml/2006/main" count="232" uniqueCount="120">
  <si>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</si>
  <si>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</si>
  <si>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</si>
  <si>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</si>
  <si>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</si>
  <si>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</si>
  <si>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</si>
  <si>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</si>
  <si>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</si>
  <si>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</si>
  <si>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</si>
  <si>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</si>
  <si>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</si>
  <si>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</si>
  <si>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</si>
  <si>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</si>
  <si>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</si>
  <si>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</si>
  <si>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</si>
  <si>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</si>
  <si>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</si>
  <si>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</si>
  <si>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</si>
  <si>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</si>
  <si>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</si>
  <si>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</si>
  <si>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</si>
  <si>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</si>
  <si>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</si>
  <si>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</si>
  <si>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</si>
  <si>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</si>
  <si>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</si>
  <si>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</si>
  <si>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</si>
  <si>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</si>
  <si>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</si>
  <si>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</si>
  <si>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</si>
  <si>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</si>
  <si>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</si>
  <si>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</si>
  <si>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</si>
  <si>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</si>
  <si>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</si>
  <si>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</si>
  <si>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</si>
  <si>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</si>
  <si>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</si>
  <si>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</si>
  <si>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</si>
  <si>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</si>
  <si>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</si>
  <si>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</si>
  <si>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</si>
  <si>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</si>
  <si>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</si>
  <si>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</si>
  <si>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</si>
  <si>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</si>
  <si>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</si>
  <si>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</si>
  <si>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</si>
  <si>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</si>
  <si>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</si>
  <si>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</si>
  <si>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</si>
  <si>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</si>
  <si>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</si>
  <si>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</si>
  <si>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</si>
  <si>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</si>
  <si>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</si>
  <si>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</si>
  <si>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</si>
  <si>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</si>
  <si>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</si>
  <si>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</si>
  <si>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</si>
  <si>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</si>
  <si>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</si>
  <si>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</si>
  <si>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</si>
  <si>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</si>
  <si>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</si>
  <si>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</si>
  <si>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</si>
  <si>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</si>
  <si>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</si>
  <si>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</si>
  <si>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</si>
  <si>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</si>
  <si>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</si>
  <si>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</si>
  <si>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</si>
  <si>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</si>
  <si>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</si>
  <si>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</si>
  <si>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</si>
  <si>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</si>
  <si>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</si>
  <si>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</si>
  <si>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</si>
  <si>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</si>
  <si>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</si>
  <si>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</si>
  <si>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</si>
  <si>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</si>
  <si>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</si>
  <si>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</si>
  <si>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</si>
  <si>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</si>
  <si>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</si>
  <si>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</si>
  <si>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</si>
  <si>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</si>
  <si>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</si>
  <si>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経常利益と経常費用のバランスにより、黒字計上となっている。しかしながら、人口減少による給水収益が年々減収傾向であるのに、施設老朽化による修繕など維持管理費用が増えており、今後の経営は困難になりつつある。 </t>
    <phoneticPr fontId="4"/>
  </si>
  <si>
    <t xml:space="preserve">  本町の老朽施設更新事業は、法定耐用年数を経過した管路から着手している。                   なお、φ１５０以上の管路には、耐震管を採用している。</t>
    <phoneticPr fontId="4"/>
  </si>
  <si>
    <t xml:space="preserve">  人口減少による給水収益への影響、高騰しつつある維持管理費などを鑑み、さらなる経営の効率化を図りたい。また、長期的な経常収支を考察し、無理のない計画的な老朽施設更新を実施していきたい。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</si>
</sst>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0.4</c:v>
                </c:pt>
                <c:pt idx="2" formatCode="#,##0.00;&quot;△&quot;#,##0.00">
                  <c:v>0.39</c:v>
                </c:pt>
                <c:pt idx="3" formatCode="#,##0.00;&quot;△&quot;#,##0.00">
                  <c:v>0.62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B-46EB-9279-DA1667A1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047752"/>
        <c:axId val="21449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B-46EB-9279-DA1667A1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047752"/>
        <c:axId val="214496256"/>
      </c:lineChart>
      <c:dateAx>
        <c:axId val="45304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496256"/>
        <c:crosses val="autoZero"/>
        <c:auto val="1"/>
        <c:lblOffset val="100"/>
        <c:baseTimeUnit val="years"/>
      </c:dateAx>
      <c:valAx>
        <c:axId val="21449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04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67.260000000000005</c:v>
                </c:pt>
                <c:pt idx="2">
                  <c:v>68.760000000000005</c:v>
                </c:pt>
                <c:pt idx="3">
                  <c:v>68.209999999999994</c:v>
                </c:pt>
                <c:pt idx="4">
                  <c:v>69.89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E-46CA-B29A-DD4BFD1E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361224"/>
        <c:axId val="46236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E-46CA-B29A-DD4BFD1E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61224"/>
        <c:axId val="462361616"/>
      </c:lineChart>
      <c:dateAx>
        <c:axId val="462361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361616"/>
        <c:crosses val="autoZero"/>
        <c:auto val="1"/>
        <c:lblOffset val="100"/>
        <c:baseTimeUnit val="years"/>
      </c:dateAx>
      <c:valAx>
        <c:axId val="46236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361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77.900000000000006</c:v>
                </c:pt>
                <c:pt idx="1">
                  <c:v>77.8</c:v>
                </c:pt>
                <c:pt idx="2">
                  <c:v>75.099999999999994</c:v>
                </c:pt>
                <c:pt idx="3">
                  <c:v>75.3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3-4C9B-9EF9-9D5C7853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22520"/>
        <c:axId val="2143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3-4C9B-9EF9-9D5C7853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22520"/>
        <c:axId val="214322912"/>
      </c:lineChart>
      <c:dateAx>
        <c:axId val="214322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322912"/>
        <c:crosses val="autoZero"/>
        <c:auto val="1"/>
        <c:lblOffset val="100"/>
        <c:baseTimeUnit val="years"/>
      </c:dateAx>
      <c:valAx>
        <c:axId val="21432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322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118.92</c:v>
                </c:pt>
                <c:pt idx="1">
                  <c:v>103.16</c:v>
                </c:pt>
                <c:pt idx="2">
                  <c:v>113.35</c:v>
                </c:pt>
                <c:pt idx="3">
                  <c:v>122.73</c:v>
                </c:pt>
                <c:pt idx="4">
                  <c:v>115.2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2-45FF-A9C7-54F8B6915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97040"/>
        <c:axId val="46173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2-45FF-A9C7-54F8B6915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97040"/>
        <c:axId val="461732480"/>
      </c:lineChart>
      <c:dateAx>
        <c:axId val="21449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732480"/>
        <c:crosses val="autoZero"/>
        <c:auto val="1"/>
        <c:lblOffset val="100"/>
        <c:baseTimeUnit val="years"/>
      </c:dateAx>
      <c:valAx>
        <c:axId val="46173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49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44.18</c:v>
                </c:pt>
                <c:pt idx="1">
                  <c:v>44.85</c:v>
                </c:pt>
                <c:pt idx="2">
                  <c:v>46.23</c:v>
                </c:pt>
                <c:pt idx="3">
                  <c:v>47.09</c:v>
                </c:pt>
                <c:pt idx="4">
                  <c:v>48.63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4-416A-B5D5-18A4F672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733656"/>
        <c:axId val="46173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4-416A-B5D5-18A4F672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33656"/>
        <c:axId val="461734048"/>
      </c:lineChart>
      <c:dateAx>
        <c:axId val="461733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734048"/>
        <c:crosses val="autoZero"/>
        <c:auto val="1"/>
        <c:lblOffset val="100"/>
        <c:baseTimeUnit val="years"/>
      </c:dateAx>
      <c:valAx>
        <c:axId val="46173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1733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2.88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0-4C5A-87E1-4485FF33C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81648"/>
        <c:axId val="460582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0-4C5A-87E1-4485FF33C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581648"/>
        <c:axId val="460582040"/>
      </c:lineChart>
      <c:dateAx>
        <c:axId val="46058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582040"/>
        <c:crosses val="autoZero"/>
        <c:auto val="1"/>
        <c:lblOffset val="100"/>
        <c:baseTimeUnit val="years"/>
      </c:dateAx>
      <c:valAx>
        <c:axId val="460582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58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A-4DFC-902A-42EE7489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013616"/>
        <c:axId val="35401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A-4DFC-902A-42EE7489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13616"/>
        <c:axId val="354014008"/>
      </c:lineChart>
      <c:dateAx>
        <c:axId val="35401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014008"/>
        <c:crosses val="autoZero"/>
        <c:auto val="1"/>
        <c:lblOffset val="100"/>
        <c:baseTimeUnit val="years"/>
      </c:dateAx>
      <c:valAx>
        <c:axId val="354014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01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1030.93</c:v>
                </c:pt>
                <c:pt idx="1">
                  <c:v>333.48</c:v>
                </c:pt>
                <c:pt idx="2">
                  <c:v>469.4</c:v>
                </c:pt>
                <c:pt idx="3">
                  <c:v>415.51</c:v>
                </c:pt>
                <c:pt idx="4">
                  <c:v>516.11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5-42B8-8ABC-CB8B3620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87120"/>
        <c:axId val="21088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5-42B8-8ABC-CB8B3620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87120"/>
        <c:axId val="210887512"/>
      </c:lineChart>
      <c:dateAx>
        <c:axId val="21088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887512"/>
        <c:crosses val="autoZero"/>
        <c:auto val="1"/>
        <c:lblOffset val="100"/>
        <c:baseTimeUnit val="years"/>
      </c:dateAx>
      <c:valAx>
        <c:axId val="210887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88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356.6</c:v>
                </c:pt>
                <c:pt idx="1">
                  <c:v>344.31</c:v>
                </c:pt>
                <c:pt idx="2">
                  <c:v>330</c:v>
                </c:pt>
                <c:pt idx="3">
                  <c:v>335.04</c:v>
                </c:pt>
                <c:pt idx="4">
                  <c:v>317.13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E-4B4C-8776-8821A694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46472"/>
        <c:axId val="35114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E-4B4C-8776-8821A694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46472"/>
        <c:axId val="351146864"/>
      </c:lineChart>
      <c:dateAx>
        <c:axId val="35114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146864"/>
        <c:crosses val="autoZero"/>
        <c:auto val="1"/>
        <c:lblOffset val="100"/>
        <c:baseTimeUnit val="years"/>
      </c:dateAx>
      <c:valAx>
        <c:axId val="351146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46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119.69</c:v>
                </c:pt>
                <c:pt idx="1">
                  <c:v>103.09</c:v>
                </c:pt>
                <c:pt idx="2">
                  <c:v>113.95</c:v>
                </c:pt>
                <c:pt idx="3">
                  <c:v>123.94</c:v>
                </c:pt>
                <c:pt idx="4">
                  <c:v>115.83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B-4F8B-BAAA-033C849AE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48040"/>
        <c:axId val="35378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B-4F8B-BAAA-033C849AE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48040"/>
        <c:axId val="353784064"/>
      </c:lineChart>
      <c:dateAx>
        <c:axId val="35114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784064"/>
        <c:crosses val="autoZero"/>
        <c:auto val="1"/>
        <c:lblOffset val="100"/>
        <c:baseTimeUnit val="years"/>
      </c:dateAx>
      <c:valAx>
        <c:axId val="35378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4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108.62</c:v>
                </c:pt>
                <c:pt idx="1">
                  <c:v>126.24</c:v>
                </c:pt>
                <c:pt idx="2">
                  <c:v>114.22</c:v>
                </c:pt>
                <c:pt idx="3">
                  <c:v>105.02</c:v>
                </c:pt>
                <c:pt idx="4">
                  <c:v>112.49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A-4A7F-A50B-5DF8355DA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013224"/>
        <c:axId val="35378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A-4A7F-A50B-5DF8355DA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13224"/>
        <c:axId val="353785240"/>
      </c:lineChart>
      <c:dateAx>
        <c:axId val="35401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785240"/>
        <c:crosses val="autoZero"/>
        <c:auto val="1"/>
        <c:lblOffset val="100"/>
        <c:baseTimeUnit val="years"/>
      </c:dateAx>
      <c:valAx>
        <c:axId val="35378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01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C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徳島県　上板町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A7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12221</v>
      </c>
      <c r="AM8" s="70"/>
      <c r="AN8" s="70"/>
      <c r="AO8" s="70"/>
      <c r="AP8" s="70"/>
      <c r="AQ8" s="70"/>
      <c r="AR8" s="70"/>
      <c r="AS8" s="70"/>
      <c r="AT8" s="66">
        <f>データ!$S$6</f>
        <v>34.58</v>
      </c>
      <c r="AU8" s="67"/>
      <c r="AV8" s="67"/>
      <c r="AW8" s="67"/>
      <c r="AX8" s="67"/>
      <c r="AY8" s="67"/>
      <c r="AZ8" s="67"/>
      <c r="BA8" s="67"/>
      <c r="BB8" s="69">
        <f>データ!$T$6</f>
        <v>353.41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65.03</v>
      </c>
      <c r="J10" s="67"/>
      <c r="K10" s="67"/>
      <c r="L10" s="67"/>
      <c r="M10" s="67"/>
      <c r="N10" s="67"/>
      <c r="O10" s="68"/>
      <c r="P10" s="69">
        <f>データ!$P$6</f>
        <v>95.2</v>
      </c>
      <c r="Q10" s="69"/>
      <c r="R10" s="69"/>
      <c r="S10" s="69"/>
      <c r="T10" s="69"/>
      <c r="U10" s="69"/>
      <c r="V10" s="69"/>
      <c r="W10" s="70">
        <f>データ!$Q$6</f>
        <v>2530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11567</v>
      </c>
      <c r="AM10" s="70"/>
      <c r="AN10" s="70"/>
      <c r="AO10" s="70"/>
      <c r="AP10" s="70"/>
      <c r="AQ10" s="70"/>
      <c r="AR10" s="70"/>
      <c r="AS10" s="70"/>
      <c r="AT10" s="66">
        <f>データ!$V$6</f>
        <v>23</v>
      </c>
      <c r="AU10" s="67"/>
      <c r="AV10" s="67"/>
      <c r="AW10" s="67"/>
      <c r="AX10" s="67"/>
      <c r="AY10" s="67"/>
      <c r="AZ10" s="67"/>
      <c r="BA10" s="67"/>
      <c r="BB10" s="69">
        <f>データ!$W$6</f>
        <v>502.91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password="A597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topLeftCell="EA1" workbookViewId="0">
      <selection activeCell="EG8" sqref="EG8"/>
    </sheetView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364053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徳島県　上板町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65.03</v>
      </c>
      <c r="P6" s="34">
        <f t="shared" si="3"/>
        <v>95.2</v>
      </c>
      <c r="Q6" s="34">
        <f t="shared" si="3"/>
        <v>2530</v>
      </c>
      <c r="R6" s="34">
        <f t="shared" si="3"/>
        <v>12221</v>
      </c>
      <c r="S6" s="34">
        <f t="shared" si="3"/>
        <v>34.58</v>
      </c>
      <c r="T6" s="34">
        <f t="shared" si="3"/>
        <v>353.41</v>
      </c>
      <c r="U6" s="34">
        <f t="shared" si="3"/>
        <v>11567</v>
      </c>
      <c r="V6" s="34">
        <f t="shared" si="3"/>
        <v>23</v>
      </c>
      <c r="W6" s="34">
        <f t="shared" si="3"/>
        <v>502.91</v>
      </c>
      <c r="X6" s="35">
        <f>IF(X7="",NA(),X7)</f>
        <v>118.92</v>
      </c>
      <c r="Y6" s="35">
        <f t="shared" ref="Y6:AG6" si="4">IF(Y7="",NA(),Y7)</f>
        <v>103.16</v>
      </c>
      <c r="Z6" s="35">
        <f t="shared" si="4"/>
        <v>113.35</v>
      </c>
      <c r="AA6" s="35">
        <f t="shared" si="4"/>
        <v>122.73</v>
      </c>
      <c r="AB6" s="35">
        <f t="shared" si="4"/>
        <v>115.2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1030.93</v>
      </c>
      <c r="AU6" s="35">
        <f t="shared" ref="AU6:BC6" si="6">IF(AU7="",NA(),AU7)</f>
        <v>333.48</v>
      </c>
      <c r="AV6" s="35">
        <f t="shared" si="6"/>
        <v>469.4</v>
      </c>
      <c r="AW6" s="35">
        <f t="shared" si="6"/>
        <v>415.51</v>
      </c>
      <c r="AX6" s="35">
        <f t="shared" si="6"/>
        <v>516.11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356.6</v>
      </c>
      <c r="BF6" s="35">
        <f t="shared" ref="BF6:BN6" si="7">IF(BF7="",NA(),BF7)</f>
        <v>344.31</v>
      </c>
      <c r="BG6" s="35">
        <f t="shared" si="7"/>
        <v>330</v>
      </c>
      <c r="BH6" s="35">
        <f t="shared" si="7"/>
        <v>335.04</v>
      </c>
      <c r="BI6" s="35">
        <f t="shared" si="7"/>
        <v>317.13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119.69</v>
      </c>
      <c r="BQ6" s="35">
        <f t="shared" ref="BQ6:BY6" si="8">IF(BQ7="",NA(),BQ7)</f>
        <v>103.09</v>
      </c>
      <c r="BR6" s="35">
        <f t="shared" si="8"/>
        <v>113.95</v>
      </c>
      <c r="BS6" s="35">
        <f t="shared" si="8"/>
        <v>123.94</v>
      </c>
      <c r="BT6" s="35">
        <f t="shared" si="8"/>
        <v>115.83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108.62</v>
      </c>
      <c r="CB6" s="35">
        <f t="shared" ref="CB6:CJ6" si="9">IF(CB7="",NA(),CB7)</f>
        <v>126.24</v>
      </c>
      <c r="CC6" s="35">
        <f t="shared" si="9"/>
        <v>114.22</v>
      </c>
      <c r="CD6" s="35">
        <f t="shared" si="9"/>
        <v>105.02</v>
      </c>
      <c r="CE6" s="35">
        <f t="shared" si="9"/>
        <v>112.49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68.63</v>
      </c>
      <c r="CM6" s="35">
        <f t="shared" ref="CM6:CU6" si="10">IF(CM7="",NA(),CM7)</f>
        <v>67.260000000000005</v>
      </c>
      <c r="CN6" s="35">
        <f t="shared" si="10"/>
        <v>68.760000000000005</v>
      </c>
      <c r="CO6" s="35">
        <f t="shared" si="10"/>
        <v>68.209999999999994</v>
      </c>
      <c r="CP6" s="35">
        <f t="shared" si="10"/>
        <v>69.89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77.900000000000006</v>
      </c>
      <c r="CX6" s="35">
        <f t="shared" ref="CX6:DF6" si="11">IF(CX7="",NA(),CX7)</f>
        <v>77.8</v>
      </c>
      <c r="CY6" s="35">
        <f t="shared" si="11"/>
        <v>75.099999999999994</v>
      </c>
      <c r="CZ6" s="35">
        <f t="shared" si="11"/>
        <v>75.3</v>
      </c>
      <c r="DA6" s="35">
        <f t="shared" si="11"/>
        <v>72.599999999999994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44.18</v>
      </c>
      <c r="DI6" s="35">
        <f t="shared" ref="DI6:DQ6" si="12">IF(DI7="",NA(),DI7)</f>
        <v>44.85</v>
      </c>
      <c r="DJ6" s="35">
        <f t="shared" si="12"/>
        <v>46.23</v>
      </c>
      <c r="DK6" s="35">
        <f t="shared" si="12"/>
        <v>47.09</v>
      </c>
      <c r="DL6" s="35">
        <f t="shared" si="12"/>
        <v>48.63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5">
        <f t="shared" ref="DT6:EB6" si="13">IF(DT7="",NA(),DT7)</f>
        <v>2.88</v>
      </c>
      <c r="DU6" s="35">
        <f t="shared" si="13"/>
        <v>2.88</v>
      </c>
      <c r="DV6" s="35">
        <f t="shared" si="13"/>
        <v>2.88</v>
      </c>
      <c r="DW6" s="35">
        <f t="shared" si="13"/>
        <v>2.88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5">
        <f>IF(ED7="",NA(),ED7)</f>
        <v>0.38</v>
      </c>
      <c r="EE6" s="35">
        <f t="shared" ref="EE6:EM6" si="14">IF(EE7="",NA(),EE7)</f>
        <v>0.4</v>
      </c>
      <c r="EF6" s="34">
        <f t="shared" si="14"/>
        <v>0.39</v>
      </c>
      <c r="EG6" s="34">
        <f t="shared" si="14"/>
        <v>0.62</v>
      </c>
      <c r="EH6" s="35">
        <f t="shared" si="14"/>
        <v>0.22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364053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65.03</v>
      </c>
      <c r="P7" s="38">
        <v>95.2</v>
      </c>
      <c r="Q7" s="38">
        <v>2530</v>
      </c>
      <c r="R7" s="38">
        <v>12221</v>
      </c>
      <c r="S7" s="38">
        <v>34.58</v>
      </c>
      <c r="T7" s="38">
        <v>353.41</v>
      </c>
      <c r="U7" s="38">
        <v>11567</v>
      </c>
      <c r="V7" s="38">
        <v>23</v>
      </c>
      <c r="W7" s="38">
        <v>502.91</v>
      </c>
      <c r="X7" s="38">
        <v>118.92</v>
      </c>
      <c r="Y7" s="38">
        <v>103.16</v>
      </c>
      <c r="Z7" s="38">
        <v>113.35</v>
      </c>
      <c r="AA7" s="38">
        <v>122.73</v>
      </c>
      <c r="AB7" s="38">
        <v>115.2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1030.93</v>
      </c>
      <c r="AU7" s="38">
        <v>333.48</v>
      </c>
      <c r="AV7" s="38">
        <v>469.4</v>
      </c>
      <c r="AW7" s="38">
        <v>415.51</v>
      </c>
      <c r="AX7" s="38">
        <v>516.11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356.6</v>
      </c>
      <c r="BF7" s="38">
        <v>344.31</v>
      </c>
      <c r="BG7" s="38">
        <v>330</v>
      </c>
      <c r="BH7" s="38">
        <v>335.04</v>
      </c>
      <c r="BI7" s="38">
        <v>317.13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119.69</v>
      </c>
      <c r="BQ7" s="38">
        <v>103.09</v>
      </c>
      <c r="BR7" s="38">
        <v>113.95</v>
      </c>
      <c r="BS7" s="38">
        <v>123.94</v>
      </c>
      <c r="BT7" s="38">
        <v>115.83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108.62</v>
      </c>
      <c r="CB7" s="38">
        <v>126.24</v>
      </c>
      <c r="CC7" s="38">
        <v>114.22</v>
      </c>
      <c r="CD7" s="38">
        <v>105.02</v>
      </c>
      <c r="CE7" s="38">
        <v>112.49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68.63</v>
      </c>
      <c r="CM7" s="38">
        <v>67.260000000000005</v>
      </c>
      <c r="CN7" s="38">
        <v>68.760000000000005</v>
      </c>
      <c r="CO7" s="38">
        <v>68.209999999999994</v>
      </c>
      <c r="CP7" s="38">
        <v>69.89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77.900000000000006</v>
      </c>
      <c r="CX7" s="38">
        <v>77.8</v>
      </c>
      <c r="CY7" s="38">
        <v>75.099999999999994</v>
      </c>
      <c r="CZ7" s="38">
        <v>75.3</v>
      </c>
      <c r="DA7" s="38">
        <v>72.599999999999994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44.18</v>
      </c>
      <c r="DI7" s="38">
        <v>44.85</v>
      </c>
      <c r="DJ7" s="38">
        <v>46.23</v>
      </c>
      <c r="DK7" s="38">
        <v>47.09</v>
      </c>
      <c r="DL7" s="38">
        <v>48.63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0</v>
      </c>
      <c r="DT7" s="38">
        <v>2.88</v>
      </c>
      <c r="DU7" s="38">
        <v>2.88</v>
      </c>
      <c r="DV7" s="38">
        <v>2.88</v>
      </c>
      <c r="DW7" s="38">
        <v>2.88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0.38</v>
      </c>
      <c r="EE7" s="38">
        <v>0.4</v>
      </c>
      <c r="EF7" s="38">
        <v>0.39</v>
      </c>
      <c r="EG7" s="38">
        <v>0.62</v>
      </c>
      <c r="EH7" s="38">
        <v>0.22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</cp:lastModifiedBy>
  <cp:lastPrinted>2019-01-23T07:57:54Z</cp:lastPrinted>
  <dcterms:created xsi:type="dcterms:W3CDTF">2018-12-03T08:36:54Z</dcterms:created>
  <dcterms:modified xsi:type="dcterms:W3CDTF">2019-01-23T07:57:59Z</dcterms:modified>
  <cp:category/>
</cp:coreProperties>
</file>