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zai\Desktop\"/>
    </mc:Choice>
  </mc:AlternateContent>
  <xr:revisionPtr revIDLastSave="0" documentId="13_ncr:1_{EEC0CB5F-915B-4EB9-802D-BC511A533904}" xr6:coauthVersionLast="36" xr6:coauthVersionMax="36" xr10:uidLastSave="{00000000-0000-0000-0000-000000000000}"/>
  <workbookProtection workbookPassword="A597" lockStructure="1"/>
  <bookViews>
    <workbookView xWindow="0" yWindow="0" windowWidth="15360" windowHeight="7635" xr2:uid="{00000000-000D-0000-FFFF-FFFF00000000}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N85" i="4" s="1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AL10" i="4" s="1"/>
  <c r="T6" i="5"/>
  <c r="S6" i="5"/>
  <c r="R6" i="5"/>
  <c r="Q6" i="5"/>
  <c r="P6" i="5"/>
  <c r="P10" i="4" s="1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L85" i="4"/>
  <c r="K85" i="4"/>
  <c r="J85" i="4"/>
  <c r="H85" i="4"/>
  <c r="E85" i="4"/>
  <c r="BB10" i="4"/>
  <c r="W10" i="4"/>
  <c r="I10" i="4"/>
  <c r="BB8" i="4"/>
  <c r="AT8" i="4"/>
  <c r="AL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<sst xmlns="http://schemas.openxmlformats.org/spreadsheetml/2006/main" count="232" uniqueCount="120">
  <si>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</si>
  <si>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</si>
  <si>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</si>
  <si>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</si>
  <si>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</si>
  <si>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</si>
  <si>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</si>
  <si>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</si>
  <si>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</si>
  <si>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</si>
  <si>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</si>
  <si>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</si>
  <si>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</si>
  <si>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</si>
  <si>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</si>
  <si>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</si>
  <si>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</si>
  <si>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</si>
  <si>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</si>
  <si>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</si>
  <si>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</si>
  <si>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</si>
  <si>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</si>
  <si>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</si>
  <si>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</si>
  <si>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</si>
  <si>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</si>
  <si>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</si>
  <si>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</si>
  <si>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</si>
  <si>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</si>
  <si>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</si>
  <si>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</si>
  <si>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</si>
  <si>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</si>
  <si>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</si>
  <si>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</si>
  <si>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</si>
  <si>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</si>
  <si>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</si>
  <si>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</si>
  <si>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</si>
  <si>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</si>
  <si>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</si>
  <si>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</si>
  <si>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</si>
  <si>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</si>
  <si>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</si>
  <si>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</si>
  <si>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</si>
  <si>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</si>
  <si>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</si>
  <si>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</si>
  <si>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</si>
  <si>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</si>
  <si>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</si>
  <si>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</si>
  <si>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</si>
  <si>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</si>
  <si>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</si>
  <si>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</si>
  <si>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</si>
  <si>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</si>
  <si>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</si>
  <si>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</si>
  <si>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</si>
  <si>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</si>
  <si>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</si>
  <si>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</si>
  <si>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</si>
  <si>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</si>
  <si>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</si>
  <si>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</si>
  <si>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</si>
  <si>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</si>
  <si>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</si>
  <si>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</si>
  <si>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</si>
  <si>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</si>
  <si>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</si>
  <si>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</si>
  <si>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</si>
  <si>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</si>
  <si>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</si>
  <si>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</si>
  <si>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</si>
  <si>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</si>
  <si>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</si>
  <si>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</si>
  <si>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</si>
  <si>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</si>
  <si>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</si>
  <si>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</si>
  <si>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</si>
  <si>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</si>
  <si>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</si>
  <si>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</si>
  <si>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</si>
  <si>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</si>
  <si>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</si>
  <si>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</si>
  <si>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</si>
  <si>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</si>
  <si>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</si>
  <si>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</si>
  <si>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徳島県　上板町</t>
  </si>
  <si>
    <t>法適用</t>
  </si>
  <si>
    <t>水道事業</t>
  </si>
  <si>
    <t>末端給水事業</t>
  </si>
  <si>
    <t>A7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</si>
  <si>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</si>
  <si>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</si>
  <si>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</si>
  <si>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</si>
  <si>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</si>
  <si>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</si>
  <si>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</si>
  <si>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  経常利益と経常費用のバランスにより、黒字計上となっている。しかしながら、人口減少による給水収益が年々減収傾向であるのに、施設老朽化による修繕など維持管理費用が増えており、今後の経営は困難になりつつある。 </t>
    <phoneticPr fontId="4"/>
  </si>
  <si>
    <t xml:space="preserve">  本町の老朽施設更新事業は、法定耐用年数を経過した管路から着手している。                   なお、φ１５０以上の管路には、耐震管を採用している。</t>
    <phoneticPr fontId="4"/>
  </si>
  <si>
    <t xml:space="preserve">  人口減少による給水収益への影響、高騰しつつある維持管理費などを鑑み、さらなる経営の効率化を図りたい。また、長期的な経常収支を考察し、無理のない計画的な老朽施設更新を実施していきたい。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</si>
</sst>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0.38</c:v>
                </c:pt>
                <c:pt idx="1">
                  <c:v>0.4</c:v>
                </c:pt>
                <c:pt idx="2" formatCode="#,##0.00;&quot;△&quot;#,##0.00">
                  <c:v>0.39</c:v>
                </c:pt>
                <c:pt idx="3" formatCode="#,##0.00;&quot;△&quot;#,##0.00">
                  <c:v>0.62</c:v>
                </c:pt>
                <c:pt idx="4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BB-46EB-9279-DA1667A10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047752"/>
        <c:axId val="214496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0.71</c:v>
                </c:pt>
                <c:pt idx="1">
                  <c:v>0.68</c:v>
                </c:pt>
                <c:pt idx="2">
                  <c:v>1.65</c:v>
                </c:pt>
                <c:pt idx="3">
                  <c:v>0.47</c:v>
                </c:pt>
                <c:pt idx="4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BB-46EB-9279-DA1667A10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047752"/>
        <c:axId val="214496256"/>
      </c:lineChart>
      <c:dateAx>
        <c:axId val="453047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496256"/>
        <c:crosses val="autoZero"/>
        <c:auto val="1"/>
        <c:lblOffset val="100"/>
        <c:baseTimeUnit val="years"/>
      </c:dateAx>
      <c:valAx>
        <c:axId val="214496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3047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68.63</c:v>
                </c:pt>
                <c:pt idx="1">
                  <c:v>67.260000000000005</c:v>
                </c:pt>
                <c:pt idx="2">
                  <c:v>68.760000000000005</c:v>
                </c:pt>
                <c:pt idx="3">
                  <c:v>68.209999999999994</c:v>
                </c:pt>
                <c:pt idx="4">
                  <c:v>69.89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EE-46CA-B29A-DD4BFD1E6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361224"/>
        <c:axId val="462361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54.47</c:v>
                </c:pt>
                <c:pt idx="1">
                  <c:v>53.61</c:v>
                </c:pt>
                <c:pt idx="2">
                  <c:v>53.52</c:v>
                </c:pt>
                <c:pt idx="3">
                  <c:v>54.24</c:v>
                </c:pt>
                <c:pt idx="4">
                  <c:v>55.88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EE-46CA-B29A-DD4BFD1E6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361224"/>
        <c:axId val="462361616"/>
      </c:lineChart>
      <c:dateAx>
        <c:axId val="462361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2361616"/>
        <c:crosses val="autoZero"/>
        <c:auto val="1"/>
        <c:lblOffset val="100"/>
        <c:baseTimeUnit val="years"/>
      </c:dateAx>
      <c:valAx>
        <c:axId val="462361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2361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77.900000000000006</c:v>
                </c:pt>
                <c:pt idx="1">
                  <c:v>77.8</c:v>
                </c:pt>
                <c:pt idx="2">
                  <c:v>75.099999999999994</c:v>
                </c:pt>
                <c:pt idx="3">
                  <c:v>75.3</c:v>
                </c:pt>
                <c:pt idx="4">
                  <c:v>72.599999999999994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03-4C9B-9EF9-9D5C78539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322520"/>
        <c:axId val="214322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81.459999999999994</c:v>
                </c:pt>
                <c:pt idx="1">
                  <c:v>81.31</c:v>
                </c:pt>
                <c:pt idx="2">
                  <c:v>81.459999999999994</c:v>
                </c:pt>
                <c:pt idx="3">
                  <c:v>81.680000000000007</c:v>
                </c:pt>
                <c:pt idx="4">
                  <c:v>80.989999999999995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03-4C9B-9EF9-9D5C78539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322520"/>
        <c:axId val="214322912"/>
      </c:lineChart>
      <c:dateAx>
        <c:axId val="214322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322912"/>
        <c:crosses val="autoZero"/>
        <c:auto val="1"/>
        <c:lblOffset val="100"/>
        <c:baseTimeUnit val="years"/>
      </c:dateAx>
      <c:valAx>
        <c:axId val="214322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322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118.92</c:v>
                </c:pt>
                <c:pt idx="1">
                  <c:v>103.16</c:v>
                </c:pt>
                <c:pt idx="2">
                  <c:v>113.35</c:v>
                </c:pt>
                <c:pt idx="3">
                  <c:v>122.73</c:v>
                </c:pt>
                <c:pt idx="4">
                  <c:v>115.2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62-45FF-A9C7-54F8B6915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497040"/>
        <c:axId val="461732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107.95</c:v>
                </c:pt>
                <c:pt idx="1">
                  <c:v>109.49</c:v>
                </c:pt>
                <c:pt idx="2">
                  <c:v>111.06</c:v>
                </c:pt>
                <c:pt idx="3">
                  <c:v>111.34</c:v>
                </c:pt>
                <c:pt idx="4">
                  <c:v>110.02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62-45FF-A9C7-54F8B6915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497040"/>
        <c:axId val="461732480"/>
      </c:lineChart>
      <c:dateAx>
        <c:axId val="214497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1732480"/>
        <c:crosses val="autoZero"/>
        <c:auto val="1"/>
        <c:lblOffset val="100"/>
        <c:baseTimeUnit val="years"/>
      </c:dateAx>
      <c:valAx>
        <c:axId val="4617324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497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44.18</c:v>
                </c:pt>
                <c:pt idx="1">
                  <c:v>44.85</c:v>
                </c:pt>
                <c:pt idx="2">
                  <c:v>46.23</c:v>
                </c:pt>
                <c:pt idx="3">
                  <c:v>47.09</c:v>
                </c:pt>
                <c:pt idx="4">
                  <c:v>48.63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4-416A-B5D5-18A4F6722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733656"/>
        <c:axId val="461734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38.520000000000003</c:v>
                </c:pt>
                <c:pt idx="1">
                  <c:v>46.67</c:v>
                </c:pt>
                <c:pt idx="2">
                  <c:v>47.7</c:v>
                </c:pt>
                <c:pt idx="3">
                  <c:v>48.14</c:v>
                </c:pt>
                <c:pt idx="4">
                  <c:v>46.61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74-416A-B5D5-18A4F6722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733656"/>
        <c:axId val="461734048"/>
      </c:lineChart>
      <c:dateAx>
        <c:axId val="461733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1734048"/>
        <c:crosses val="autoZero"/>
        <c:auto val="1"/>
        <c:lblOffset val="100"/>
        <c:baseTimeUnit val="years"/>
      </c:dateAx>
      <c:valAx>
        <c:axId val="461734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1733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2.88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10-4C5A-87E1-4485FF33C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581648"/>
        <c:axId val="460582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9.43</c:v>
                </c:pt>
                <c:pt idx="1">
                  <c:v>10.029999999999999</c:v>
                </c:pt>
                <c:pt idx="2">
                  <c:v>7.26</c:v>
                </c:pt>
                <c:pt idx="3">
                  <c:v>11.13</c:v>
                </c:pt>
                <c:pt idx="4">
                  <c:v>10.84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10-4C5A-87E1-4485FF33C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581648"/>
        <c:axId val="460582040"/>
      </c:lineChart>
      <c:dateAx>
        <c:axId val="460581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0582040"/>
        <c:crosses val="autoZero"/>
        <c:auto val="1"/>
        <c:lblOffset val="100"/>
        <c:baseTimeUnit val="years"/>
      </c:dateAx>
      <c:valAx>
        <c:axId val="460582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0581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5A-4DFC-902A-42EE74898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013616"/>
        <c:axId val="354014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13.47</c:v>
                </c:pt>
                <c:pt idx="1">
                  <c:v>9.49</c:v>
                </c:pt>
                <c:pt idx="2">
                  <c:v>9.35</c:v>
                </c:pt>
                <c:pt idx="3">
                  <c:v>10.130000000000001</c:v>
                </c:pt>
                <c:pt idx="4">
                  <c:v>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5A-4DFC-902A-42EE74898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013616"/>
        <c:axId val="354014008"/>
      </c:lineChart>
      <c:dateAx>
        <c:axId val="354013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4014008"/>
        <c:crosses val="autoZero"/>
        <c:auto val="1"/>
        <c:lblOffset val="100"/>
        <c:baseTimeUnit val="years"/>
      </c:dateAx>
      <c:valAx>
        <c:axId val="3540140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4013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1030.93</c:v>
                </c:pt>
                <c:pt idx="1">
                  <c:v>333.48</c:v>
                </c:pt>
                <c:pt idx="2">
                  <c:v>469.4</c:v>
                </c:pt>
                <c:pt idx="3">
                  <c:v>415.51</c:v>
                </c:pt>
                <c:pt idx="4">
                  <c:v>516.11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D5-42B8-8ABC-CB8B36201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887120"/>
        <c:axId val="210887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1081.23</c:v>
                </c:pt>
                <c:pt idx="1">
                  <c:v>406.37</c:v>
                </c:pt>
                <c:pt idx="2">
                  <c:v>398.29</c:v>
                </c:pt>
                <c:pt idx="3">
                  <c:v>388.67</c:v>
                </c:pt>
                <c:pt idx="4">
                  <c:v>355.27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D5-42B8-8ABC-CB8B36201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887120"/>
        <c:axId val="210887512"/>
      </c:lineChart>
      <c:dateAx>
        <c:axId val="210887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0887512"/>
        <c:crosses val="autoZero"/>
        <c:auto val="1"/>
        <c:lblOffset val="100"/>
        <c:baseTimeUnit val="years"/>
      </c:dateAx>
      <c:valAx>
        <c:axId val="210887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0887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356.6</c:v>
                </c:pt>
                <c:pt idx="1">
                  <c:v>344.31</c:v>
                </c:pt>
                <c:pt idx="2">
                  <c:v>330</c:v>
                </c:pt>
                <c:pt idx="3">
                  <c:v>335.04</c:v>
                </c:pt>
                <c:pt idx="4">
                  <c:v>317.13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EE-4B4C-8776-8821A6944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146472"/>
        <c:axId val="35114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443.13</c:v>
                </c:pt>
                <c:pt idx="1">
                  <c:v>442.54</c:v>
                </c:pt>
                <c:pt idx="2">
                  <c:v>431</c:v>
                </c:pt>
                <c:pt idx="3">
                  <c:v>422.5</c:v>
                </c:pt>
                <c:pt idx="4">
                  <c:v>458.27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EE-4B4C-8776-8821A6944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146472"/>
        <c:axId val="351146864"/>
      </c:lineChart>
      <c:dateAx>
        <c:axId val="351146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1146864"/>
        <c:crosses val="autoZero"/>
        <c:auto val="1"/>
        <c:lblOffset val="100"/>
        <c:baseTimeUnit val="years"/>
      </c:dateAx>
      <c:valAx>
        <c:axId val="3511468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1146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119.69</c:v>
                </c:pt>
                <c:pt idx="1">
                  <c:v>103.09</c:v>
                </c:pt>
                <c:pt idx="2">
                  <c:v>113.95</c:v>
                </c:pt>
                <c:pt idx="3">
                  <c:v>123.94</c:v>
                </c:pt>
                <c:pt idx="4">
                  <c:v>115.83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B-4F8B-BAAA-033C849AE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148040"/>
        <c:axId val="353784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95.4</c:v>
                </c:pt>
                <c:pt idx="1">
                  <c:v>98.6</c:v>
                </c:pt>
                <c:pt idx="2">
                  <c:v>100.82</c:v>
                </c:pt>
                <c:pt idx="3">
                  <c:v>101.64</c:v>
                </c:pt>
                <c:pt idx="4">
                  <c:v>96.77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9B-4F8B-BAAA-033C849AE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148040"/>
        <c:axId val="353784064"/>
      </c:lineChart>
      <c:dateAx>
        <c:axId val="351148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3784064"/>
        <c:crosses val="autoZero"/>
        <c:auto val="1"/>
        <c:lblOffset val="100"/>
        <c:baseTimeUnit val="years"/>
      </c:dateAx>
      <c:valAx>
        <c:axId val="353784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1148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108.62</c:v>
                </c:pt>
                <c:pt idx="1">
                  <c:v>126.24</c:v>
                </c:pt>
                <c:pt idx="2">
                  <c:v>114.22</c:v>
                </c:pt>
                <c:pt idx="3">
                  <c:v>105.02</c:v>
                </c:pt>
                <c:pt idx="4">
                  <c:v>112.49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7A-4A7F-A50B-5DF8355DA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013224"/>
        <c:axId val="353785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186.15</c:v>
                </c:pt>
                <c:pt idx="1">
                  <c:v>181.67</c:v>
                </c:pt>
                <c:pt idx="2">
                  <c:v>179.55</c:v>
                </c:pt>
                <c:pt idx="3">
                  <c:v>179.16</c:v>
                </c:pt>
                <c:pt idx="4">
                  <c:v>187.18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7A-4A7F-A50B-5DF8355DA5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013224"/>
        <c:axId val="353785240"/>
      </c:lineChart>
      <c:dateAx>
        <c:axId val="354013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3785240"/>
        <c:crosses val="autoZero"/>
        <c:auto val="1"/>
        <c:lblOffset val="100"/>
        <c:baseTimeUnit val="years"/>
      </c:dateAx>
      <c:valAx>
        <c:axId val="353785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4013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C1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</row>
    <row r="3" spans="1:78" ht="9.7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</row>
    <row r="4" spans="1:78" ht="9.75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4" t="str">
        <f>データ!H6</f>
        <v>徳島県　上板町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5"/>
      <c r="AE6" s="85"/>
      <c r="AF6" s="85"/>
      <c r="AG6" s="8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5" t="s">
        <v>1</v>
      </c>
      <c r="C7" s="76"/>
      <c r="D7" s="76"/>
      <c r="E7" s="76"/>
      <c r="F7" s="76"/>
      <c r="G7" s="76"/>
      <c r="H7" s="76"/>
      <c r="I7" s="75" t="s">
        <v>2</v>
      </c>
      <c r="J7" s="76"/>
      <c r="K7" s="76"/>
      <c r="L7" s="76"/>
      <c r="M7" s="76"/>
      <c r="N7" s="76"/>
      <c r="O7" s="77"/>
      <c r="P7" s="78" t="s">
        <v>3</v>
      </c>
      <c r="Q7" s="78"/>
      <c r="R7" s="78"/>
      <c r="S7" s="78"/>
      <c r="T7" s="78"/>
      <c r="U7" s="78"/>
      <c r="V7" s="78"/>
      <c r="W7" s="78" t="s">
        <v>4</v>
      </c>
      <c r="X7" s="78"/>
      <c r="Y7" s="78"/>
      <c r="Z7" s="78"/>
      <c r="AA7" s="78"/>
      <c r="AB7" s="78"/>
      <c r="AC7" s="78"/>
      <c r="AD7" s="78" t="s">
        <v>5</v>
      </c>
      <c r="AE7" s="78"/>
      <c r="AF7" s="78"/>
      <c r="AG7" s="78"/>
      <c r="AH7" s="78"/>
      <c r="AI7" s="78"/>
      <c r="AJ7" s="78"/>
      <c r="AK7" s="4"/>
      <c r="AL7" s="78" t="s">
        <v>6</v>
      </c>
      <c r="AM7" s="78"/>
      <c r="AN7" s="78"/>
      <c r="AO7" s="78"/>
      <c r="AP7" s="78"/>
      <c r="AQ7" s="78"/>
      <c r="AR7" s="78"/>
      <c r="AS7" s="78"/>
      <c r="AT7" s="75" t="s">
        <v>7</v>
      </c>
      <c r="AU7" s="76"/>
      <c r="AV7" s="76"/>
      <c r="AW7" s="76"/>
      <c r="AX7" s="76"/>
      <c r="AY7" s="76"/>
      <c r="AZ7" s="76"/>
      <c r="BA7" s="76"/>
      <c r="BB7" s="78" t="s">
        <v>8</v>
      </c>
      <c r="BC7" s="78"/>
      <c r="BD7" s="78"/>
      <c r="BE7" s="78"/>
      <c r="BF7" s="78"/>
      <c r="BG7" s="78"/>
      <c r="BH7" s="78"/>
      <c r="BI7" s="78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9" t="str">
        <f>データ!$I$6</f>
        <v>法適用</v>
      </c>
      <c r="C8" s="80"/>
      <c r="D8" s="80"/>
      <c r="E8" s="80"/>
      <c r="F8" s="80"/>
      <c r="G8" s="80"/>
      <c r="H8" s="80"/>
      <c r="I8" s="79" t="str">
        <f>データ!$J$6</f>
        <v>水道事業</v>
      </c>
      <c r="J8" s="80"/>
      <c r="K8" s="80"/>
      <c r="L8" s="80"/>
      <c r="M8" s="80"/>
      <c r="N8" s="80"/>
      <c r="O8" s="81"/>
      <c r="P8" s="82" t="str">
        <f>データ!$K$6</f>
        <v>末端給水事業</v>
      </c>
      <c r="Q8" s="82"/>
      <c r="R8" s="82"/>
      <c r="S8" s="82"/>
      <c r="T8" s="82"/>
      <c r="U8" s="82"/>
      <c r="V8" s="82"/>
      <c r="W8" s="82" t="str">
        <f>データ!$L$6</f>
        <v>A7</v>
      </c>
      <c r="X8" s="82"/>
      <c r="Y8" s="82"/>
      <c r="Z8" s="82"/>
      <c r="AA8" s="82"/>
      <c r="AB8" s="82"/>
      <c r="AC8" s="82"/>
      <c r="AD8" s="82" t="str">
        <f>データ!$M$6</f>
        <v>非設置</v>
      </c>
      <c r="AE8" s="82"/>
      <c r="AF8" s="82"/>
      <c r="AG8" s="82"/>
      <c r="AH8" s="82"/>
      <c r="AI8" s="82"/>
      <c r="AJ8" s="82"/>
      <c r="AK8" s="4"/>
      <c r="AL8" s="70">
        <f>データ!$R$6</f>
        <v>12221</v>
      </c>
      <c r="AM8" s="70"/>
      <c r="AN8" s="70"/>
      <c r="AO8" s="70"/>
      <c r="AP8" s="70"/>
      <c r="AQ8" s="70"/>
      <c r="AR8" s="70"/>
      <c r="AS8" s="70"/>
      <c r="AT8" s="66">
        <f>データ!$S$6</f>
        <v>34.58</v>
      </c>
      <c r="AU8" s="67"/>
      <c r="AV8" s="67"/>
      <c r="AW8" s="67"/>
      <c r="AX8" s="67"/>
      <c r="AY8" s="67"/>
      <c r="AZ8" s="67"/>
      <c r="BA8" s="67"/>
      <c r="BB8" s="69">
        <f>データ!$T$6</f>
        <v>353.41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10</v>
      </c>
      <c r="BM8" s="7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5" t="s">
        <v>12</v>
      </c>
      <c r="C9" s="76"/>
      <c r="D9" s="76"/>
      <c r="E9" s="76"/>
      <c r="F9" s="76"/>
      <c r="G9" s="76"/>
      <c r="H9" s="76"/>
      <c r="I9" s="75" t="s">
        <v>13</v>
      </c>
      <c r="J9" s="76"/>
      <c r="K9" s="76"/>
      <c r="L9" s="76"/>
      <c r="M9" s="76"/>
      <c r="N9" s="76"/>
      <c r="O9" s="77"/>
      <c r="P9" s="78" t="s">
        <v>14</v>
      </c>
      <c r="Q9" s="78"/>
      <c r="R9" s="78"/>
      <c r="S9" s="78"/>
      <c r="T9" s="78"/>
      <c r="U9" s="78"/>
      <c r="V9" s="78"/>
      <c r="W9" s="78" t="s">
        <v>15</v>
      </c>
      <c r="X9" s="78"/>
      <c r="Y9" s="78"/>
      <c r="Z9" s="78"/>
      <c r="AA9" s="78"/>
      <c r="AB9" s="78"/>
      <c r="AC9" s="78"/>
      <c r="AD9" s="2"/>
      <c r="AE9" s="2"/>
      <c r="AF9" s="2"/>
      <c r="AG9" s="2"/>
      <c r="AH9" s="4"/>
      <c r="AI9" s="4"/>
      <c r="AJ9" s="4"/>
      <c r="AK9" s="4"/>
      <c r="AL9" s="78" t="s">
        <v>16</v>
      </c>
      <c r="AM9" s="78"/>
      <c r="AN9" s="78"/>
      <c r="AO9" s="78"/>
      <c r="AP9" s="78"/>
      <c r="AQ9" s="78"/>
      <c r="AR9" s="78"/>
      <c r="AS9" s="78"/>
      <c r="AT9" s="75" t="s">
        <v>17</v>
      </c>
      <c r="AU9" s="76"/>
      <c r="AV9" s="76"/>
      <c r="AW9" s="76"/>
      <c r="AX9" s="76"/>
      <c r="AY9" s="76"/>
      <c r="AZ9" s="76"/>
      <c r="BA9" s="76"/>
      <c r="BB9" s="78" t="s">
        <v>18</v>
      </c>
      <c r="BC9" s="78"/>
      <c r="BD9" s="78"/>
      <c r="BE9" s="78"/>
      <c r="BF9" s="78"/>
      <c r="BG9" s="78"/>
      <c r="BH9" s="78"/>
      <c r="BI9" s="78"/>
      <c r="BJ9" s="3"/>
      <c r="BK9" s="3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データ!$N$6</f>
        <v>-</v>
      </c>
      <c r="C10" s="67"/>
      <c r="D10" s="67"/>
      <c r="E10" s="67"/>
      <c r="F10" s="67"/>
      <c r="G10" s="67"/>
      <c r="H10" s="67"/>
      <c r="I10" s="66">
        <f>データ!$O$6</f>
        <v>65.03</v>
      </c>
      <c r="J10" s="67"/>
      <c r="K10" s="67"/>
      <c r="L10" s="67"/>
      <c r="M10" s="67"/>
      <c r="N10" s="67"/>
      <c r="O10" s="68"/>
      <c r="P10" s="69">
        <f>データ!$P$6</f>
        <v>95.2</v>
      </c>
      <c r="Q10" s="69"/>
      <c r="R10" s="69"/>
      <c r="S10" s="69"/>
      <c r="T10" s="69"/>
      <c r="U10" s="69"/>
      <c r="V10" s="69"/>
      <c r="W10" s="70">
        <f>データ!$Q$6</f>
        <v>2530</v>
      </c>
      <c r="X10" s="70"/>
      <c r="Y10" s="70"/>
      <c r="Z10" s="70"/>
      <c r="AA10" s="70"/>
      <c r="AB10" s="70"/>
      <c r="AC10" s="70"/>
      <c r="AD10" s="2"/>
      <c r="AE10" s="2"/>
      <c r="AF10" s="2"/>
      <c r="AG10" s="2"/>
      <c r="AH10" s="4"/>
      <c r="AI10" s="4"/>
      <c r="AJ10" s="4"/>
      <c r="AK10" s="4"/>
      <c r="AL10" s="70">
        <f>データ!$U$6</f>
        <v>11567</v>
      </c>
      <c r="AM10" s="70"/>
      <c r="AN10" s="70"/>
      <c r="AO10" s="70"/>
      <c r="AP10" s="70"/>
      <c r="AQ10" s="70"/>
      <c r="AR10" s="70"/>
      <c r="AS10" s="70"/>
      <c r="AT10" s="66">
        <f>データ!$V$6</f>
        <v>23</v>
      </c>
      <c r="AU10" s="67"/>
      <c r="AV10" s="67"/>
      <c r="AW10" s="67"/>
      <c r="AX10" s="67"/>
      <c r="AY10" s="67"/>
      <c r="AZ10" s="67"/>
      <c r="BA10" s="67"/>
      <c r="BB10" s="69">
        <f>データ!$W$6</f>
        <v>502.91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23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 x14ac:dyDescent="0.15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49" t="s">
        <v>117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 x14ac:dyDescent="0.15">
      <c r="A34" s="2"/>
      <c r="B34" s="17"/>
      <c r="C34" s="55" t="s">
        <v>26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19"/>
      <c r="R34" s="55" t="s">
        <v>27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19"/>
      <c r="AG34" s="55" t="s">
        <v>28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19"/>
      <c r="AV34" s="55" t="s">
        <v>29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8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 x14ac:dyDescent="0.15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19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19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19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8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3" t="s">
        <v>30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49" t="s">
        <v>118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 x14ac:dyDescent="0.15">
      <c r="A56" s="2"/>
      <c r="B56" s="17"/>
      <c r="C56" s="55" t="s">
        <v>31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19"/>
      <c r="R56" s="55" t="s">
        <v>32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19"/>
      <c r="AG56" s="55" t="s">
        <v>33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19"/>
      <c r="AV56" s="55" t="s">
        <v>34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8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 x14ac:dyDescent="0.15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19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19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19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8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 x14ac:dyDescent="0.15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 x14ac:dyDescent="0.15">
      <c r="A60" s="2"/>
      <c r="B60" s="56" t="s">
        <v>35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 x14ac:dyDescent="0.15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3" t="s">
        <v>36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49" t="s">
        <v>119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 x14ac:dyDescent="0.15">
      <c r="A79" s="2"/>
      <c r="B79" s="17"/>
      <c r="C79" s="55" t="s">
        <v>37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19"/>
      <c r="V79" s="19"/>
      <c r="W79" s="55" t="s">
        <v>38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19"/>
      <c r="AP79" s="19"/>
      <c r="AQ79" s="55" t="s">
        <v>39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4"/>
      <c r="BJ79" s="18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 x14ac:dyDescent="0.15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19"/>
      <c r="V80" s="19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19"/>
      <c r="AP80" s="19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4"/>
      <c r="BJ80" s="18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 x14ac:dyDescent="0.15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【113.39】</v>
      </c>
      <c r="F85" s="26" t="str">
        <f>データ!AS6</f>
        <v>【0.85】</v>
      </c>
      <c r="G85" s="26" t="str">
        <f>データ!BD6</f>
        <v>【264.34】</v>
      </c>
      <c r="H85" s="26" t="str">
        <f>データ!BO6</f>
        <v>【274.27】</v>
      </c>
      <c r="I85" s="26" t="str">
        <f>データ!BZ6</f>
        <v>【104.36】</v>
      </c>
      <c r="J85" s="26" t="str">
        <f>データ!CK6</f>
        <v>【165.71】</v>
      </c>
      <c r="K85" s="26" t="str">
        <f>データ!CV6</f>
        <v>【60.41】</v>
      </c>
      <c r="L85" s="26" t="str">
        <f>データ!DG6</f>
        <v>【89.93】</v>
      </c>
      <c r="M85" s="26" t="str">
        <f>データ!DR6</f>
        <v>【48.12】</v>
      </c>
      <c r="N85" s="26" t="str">
        <f>データ!EC6</f>
        <v>【15.89】</v>
      </c>
      <c r="O85" s="26" t="str">
        <f>データ!EN6</f>
        <v>【0.69】</v>
      </c>
    </row>
  </sheetData>
  <sheetProtection password="A597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0"/>
  <sheetViews>
    <sheetView showGridLines="0" topLeftCell="EA1" workbookViewId="0">
      <selection activeCell="EG8" sqref="EG8"/>
    </sheetView>
  </sheetViews>
  <sheetFormatPr defaultRowHeight="13.5" x14ac:dyDescent="0.15"/>
  <cols>
    <col min="2" max="144" width="11.875" customWidth="1"/>
  </cols>
  <sheetData>
    <row r="1" spans="1:144" x14ac:dyDescent="0.15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7" t="s">
        <v>62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63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64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8" t="s">
        <v>65</v>
      </c>
      <c r="B4" s="30"/>
      <c r="C4" s="30"/>
      <c r="D4" s="30"/>
      <c r="E4" s="30"/>
      <c r="F4" s="30"/>
      <c r="G4" s="30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66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67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68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69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70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71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72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73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74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75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76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 x14ac:dyDescent="0.15">
      <c r="A6" s="28" t="s">
        <v>104</v>
      </c>
      <c r="B6" s="33">
        <f>B7</f>
        <v>2017</v>
      </c>
      <c r="C6" s="33">
        <f t="shared" ref="C6:W6" si="3">C7</f>
        <v>364053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徳島県　上板町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A7</v>
      </c>
      <c r="M6" s="33" t="str">
        <f t="shared" si="3"/>
        <v>非設置</v>
      </c>
      <c r="N6" s="34" t="str">
        <f t="shared" si="3"/>
        <v>-</v>
      </c>
      <c r="O6" s="34">
        <f t="shared" si="3"/>
        <v>65.03</v>
      </c>
      <c r="P6" s="34">
        <f t="shared" si="3"/>
        <v>95.2</v>
      </c>
      <c r="Q6" s="34">
        <f t="shared" si="3"/>
        <v>2530</v>
      </c>
      <c r="R6" s="34">
        <f t="shared" si="3"/>
        <v>12221</v>
      </c>
      <c r="S6" s="34">
        <f t="shared" si="3"/>
        <v>34.58</v>
      </c>
      <c r="T6" s="34">
        <f t="shared" si="3"/>
        <v>353.41</v>
      </c>
      <c r="U6" s="34">
        <f t="shared" si="3"/>
        <v>11567</v>
      </c>
      <c r="V6" s="34">
        <f t="shared" si="3"/>
        <v>23</v>
      </c>
      <c r="W6" s="34">
        <f t="shared" si="3"/>
        <v>502.91</v>
      </c>
      <c r="X6" s="35">
        <f>IF(X7="",NA(),X7)</f>
        <v>118.92</v>
      </c>
      <c r="Y6" s="35">
        <f t="shared" ref="Y6:AG6" si="4">IF(Y7="",NA(),Y7)</f>
        <v>103.16</v>
      </c>
      <c r="Z6" s="35">
        <f t="shared" si="4"/>
        <v>113.35</v>
      </c>
      <c r="AA6" s="35">
        <f t="shared" si="4"/>
        <v>122.73</v>
      </c>
      <c r="AB6" s="35">
        <f t="shared" si="4"/>
        <v>115.2</v>
      </c>
      <c r="AC6" s="35">
        <f t="shared" si="4"/>
        <v>107.95</v>
      </c>
      <c r="AD6" s="35">
        <f t="shared" si="4"/>
        <v>109.49</v>
      </c>
      <c r="AE6" s="35">
        <f t="shared" si="4"/>
        <v>111.06</v>
      </c>
      <c r="AF6" s="35">
        <f t="shared" si="4"/>
        <v>111.34</v>
      </c>
      <c r="AG6" s="35">
        <f t="shared" si="4"/>
        <v>110.02</v>
      </c>
      <c r="AH6" s="34" t="str">
        <f>IF(AH7="","",IF(AH7="-","【-】","【"&amp;SUBSTITUTE(TEXT(AH7,"#,##0.00"),"-","△")&amp;"】"))</f>
        <v>【113.39】</v>
      </c>
      <c r="AI6" s="34">
        <f>IF(AI7="",NA(),AI7)</f>
        <v>0</v>
      </c>
      <c r="AJ6" s="34">
        <f t="shared" ref="AJ6:AR6" si="5">IF(AJ7="",NA(),AJ7)</f>
        <v>0</v>
      </c>
      <c r="AK6" s="34">
        <f t="shared" si="5"/>
        <v>0</v>
      </c>
      <c r="AL6" s="34">
        <f t="shared" si="5"/>
        <v>0</v>
      </c>
      <c r="AM6" s="34">
        <f t="shared" si="5"/>
        <v>0</v>
      </c>
      <c r="AN6" s="35">
        <f t="shared" si="5"/>
        <v>13.47</v>
      </c>
      <c r="AO6" s="35">
        <f t="shared" si="5"/>
        <v>9.49</v>
      </c>
      <c r="AP6" s="35">
        <f t="shared" si="5"/>
        <v>9.35</v>
      </c>
      <c r="AQ6" s="35">
        <f t="shared" si="5"/>
        <v>10.130000000000001</v>
      </c>
      <c r="AR6" s="35">
        <f t="shared" si="5"/>
        <v>7.31</v>
      </c>
      <c r="AS6" s="34" t="str">
        <f>IF(AS7="","",IF(AS7="-","【-】","【"&amp;SUBSTITUTE(TEXT(AS7,"#,##0.00"),"-","△")&amp;"】"))</f>
        <v>【0.85】</v>
      </c>
      <c r="AT6" s="35">
        <f>IF(AT7="",NA(),AT7)</f>
        <v>1030.93</v>
      </c>
      <c r="AU6" s="35">
        <f t="shared" ref="AU6:BC6" si="6">IF(AU7="",NA(),AU7)</f>
        <v>333.48</v>
      </c>
      <c r="AV6" s="35">
        <f t="shared" si="6"/>
        <v>469.4</v>
      </c>
      <c r="AW6" s="35">
        <f t="shared" si="6"/>
        <v>415.51</v>
      </c>
      <c r="AX6" s="35">
        <f t="shared" si="6"/>
        <v>516.11</v>
      </c>
      <c r="AY6" s="35">
        <f t="shared" si="6"/>
        <v>1081.23</v>
      </c>
      <c r="AZ6" s="35">
        <f t="shared" si="6"/>
        <v>406.37</v>
      </c>
      <c r="BA6" s="35">
        <f t="shared" si="6"/>
        <v>398.29</v>
      </c>
      <c r="BB6" s="35">
        <f t="shared" si="6"/>
        <v>388.67</v>
      </c>
      <c r="BC6" s="35">
        <f t="shared" si="6"/>
        <v>355.27</v>
      </c>
      <c r="BD6" s="34" t="str">
        <f>IF(BD7="","",IF(BD7="-","【-】","【"&amp;SUBSTITUTE(TEXT(BD7,"#,##0.00"),"-","△")&amp;"】"))</f>
        <v>【264.34】</v>
      </c>
      <c r="BE6" s="35">
        <f>IF(BE7="",NA(),BE7)</f>
        <v>356.6</v>
      </c>
      <c r="BF6" s="35">
        <f t="shared" ref="BF6:BN6" si="7">IF(BF7="",NA(),BF7)</f>
        <v>344.31</v>
      </c>
      <c r="BG6" s="35">
        <f t="shared" si="7"/>
        <v>330</v>
      </c>
      <c r="BH6" s="35">
        <f t="shared" si="7"/>
        <v>335.04</v>
      </c>
      <c r="BI6" s="35">
        <f t="shared" si="7"/>
        <v>317.13</v>
      </c>
      <c r="BJ6" s="35">
        <f t="shared" si="7"/>
        <v>443.13</v>
      </c>
      <c r="BK6" s="35">
        <f t="shared" si="7"/>
        <v>442.54</v>
      </c>
      <c r="BL6" s="35">
        <f t="shared" si="7"/>
        <v>431</v>
      </c>
      <c r="BM6" s="35">
        <f t="shared" si="7"/>
        <v>422.5</v>
      </c>
      <c r="BN6" s="35">
        <f t="shared" si="7"/>
        <v>458.27</v>
      </c>
      <c r="BO6" s="34" t="str">
        <f>IF(BO7="","",IF(BO7="-","【-】","【"&amp;SUBSTITUTE(TEXT(BO7,"#,##0.00"),"-","△")&amp;"】"))</f>
        <v>【274.27】</v>
      </c>
      <c r="BP6" s="35">
        <f>IF(BP7="",NA(),BP7)</f>
        <v>119.69</v>
      </c>
      <c r="BQ6" s="35">
        <f t="shared" ref="BQ6:BY6" si="8">IF(BQ7="",NA(),BQ7)</f>
        <v>103.09</v>
      </c>
      <c r="BR6" s="35">
        <f t="shared" si="8"/>
        <v>113.95</v>
      </c>
      <c r="BS6" s="35">
        <f t="shared" si="8"/>
        <v>123.94</v>
      </c>
      <c r="BT6" s="35">
        <f t="shared" si="8"/>
        <v>115.83</v>
      </c>
      <c r="BU6" s="35">
        <f t="shared" si="8"/>
        <v>95.4</v>
      </c>
      <c r="BV6" s="35">
        <f t="shared" si="8"/>
        <v>98.6</v>
      </c>
      <c r="BW6" s="35">
        <f t="shared" si="8"/>
        <v>100.82</v>
      </c>
      <c r="BX6" s="35">
        <f t="shared" si="8"/>
        <v>101.64</v>
      </c>
      <c r="BY6" s="35">
        <f t="shared" si="8"/>
        <v>96.77</v>
      </c>
      <c r="BZ6" s="34" t="str">
        <f>IF(BZ7="","",IF(BZ7="-","【-】","【"&amp;SUBSTITUTE(TEXT(BZ7,"#,##0.00"),"-","△")&amp;"】"))</f>
        <v>【104.36】</v>
      </c>
      <c r="CA6" s="35">
        <f>IF(CA7="",NA(),CA7)</f>
        <v>108.62</v>
      </c>
      <c r="CB6" s="35">
        <f t="shared" ref="CB6:CJ6" si="9">IF(CB7="",NA(),CB7)</f>
        <v>126.24</v>
      </c>
      <c r="CC6" s="35">
        <f t="shared" si="9"/>
        <v>114.22</v>
      </c>
      <c r="CD6" s="35">
        <f t="shared" si="9"/>
        <v>105.02</v>
      </c>
      <c r="CE6" s="35">
        <f t="shared" si="9"/>
        <v>112.49</v>
      </c>
      <c r="CF6" s="35">
        <f t="shared" si="9"/>
        <v>186.15</v>
      </c>
      <c r="CG6" s="35">
        <f t="shared" si="9"/>
        <v>181.67</v>
      </c>
      <c r="CH6" s="35">
        <f t="shared" si="9"/>
        <v>179.55</v>
      </c>
      <c r="CI6" s="35">
        <f t="shared" si="9"/>
        <v>179.16</v>
      </c>
      <c r="CJ6" s="35">
        <f t="shared" si="9"/>
        <v>187.18</v>
      </c>
      <c r="CK6" s="34" t="str">
        <f>IF(CK7="","",IF(CK7="-","【-】","【"&amp;SUBSTITUTE(TEXT(CK7,"#,##0.00"),"-","△")&amp;"】"))</f>
        <v>【165.71】</v>
      </c>
      <c r="CL6" s="35">
        <f>IF(CL7="",NA(),CL7)</f>
        <v>68.63</v>
      </c>
      <c r="CM6" s="35">
        <f t="shared" ref="CM6:CU6" si="10">IF(CM7="",NA(),CM7)</f>
        <v>67.260000000000005</v>
      </c>
      <c r="CN6" s="35">
        <f t="shared" si="10"/>
        <v>68.760000000000005</v>
      </c>
      <c r="CO6" s="35">
        <f t="shared" si="10"/>
        <v>68.209999999999994</v>
      </c>
      <c r="CP6" s="35">
        <f t="shared" si="10"/>
        <v>69.89</v>
      </c>
      <c r="CQ6" s="35">
        <f t="shared" si="10"/>
        <v>54.47</v>
      </c>
      <c r="CR6" s="35">
        <f t="shared" si="10"/>
        <v>53.61</v>
      </c>
      <c r="CS6" s="35">
        <f t="shared" si="10"/>
        <v>53.52</v>
      </c>
      <c r="CT6" s="35">
        <f t="shared" si="10"/>
        <v>54.24</v>
      </c>
      <c r="CU6" s="35">
        <f t="shared" si="10"/>
        <v>55.88</v>
      </c>
      <c r="CV6" s="34" t="str">
        <f>IF(CV7="","",IF(CV7="-","【-】","【"&amp;SUBSTITUTE(TEXT(CV7,"#,##0.00"),"-","△")&amp;"】"))</f>
        <v>【60.41】</v>
      </c>
      <c r="CW6" s="35">
        <f>IF(CW7="",NA(),CW7)</f>
        <v>77.900000000000006</v>
      </c>
      <c r="CX6" s="35">
        <f t="shared" ref="CX6:DF6" si="11">IF(CX7="",NA(),CX7)</f>
        <v>77.8</v>
      </c>
      <c r="CY6" s="35">
        <f t="shared" si="11"/>
        <v>75.099999999999994</v>
      </c>
      <c r="CZ6" s="35">
        <f t="shared" si="11"/>
        <v>75.3</v>
      </c>
      <c r="DA6" s="35">
        <f t="shared" si="11"/>
        <v>72.599999999999994</v>
      </c>
      <c r="DB6" s="35">
        <f t="shared" si="11"/>
        <v>81.459999999999994</v>
      </c>
      <c r="DC6" s="35">
        <f t="shared" si="11"/>
        <v>81.31</v>
      </c>
      <c r="DD6" s="35">
        <f t="shared" si="11"/>
        <v>81.459999999999994</v>
      </c>
      <c r="DE6" s="35">
        <f t="shared" si="11"/>
        <v>81.680000000000007</v>
      </c>
      <c r="DF6" s="35">
        <f t="shared" si="11"/>
        <v>80.989999999999995</v>
      </c>
      <c r="DG6" s="34" t="str">
        <f>IF(DG7="","",IF(DG7="-","【-】","【"&amp;SUBSTITUTE(TEXT(DG7,"#,##0.00"),"-","△")&amp;"】"))</f>
        <v>【89.93】</v>
      </c>
      <c r="DH6" s="35">
        <f>IF(DH7="",NA(),DH7)</f>
        <v>44.18</v>
      </c>
      <c r="DI6" s="35">
        <f t="shared" ref="DI6:DQ6" si="12">IF(DI7="",NA(),DI7)</f>
        <v>44.85</v>
      </c>
      <c r="DJ6" s="35">
        <f t="shared" si="12"/>
        <v>46.23</v>
      </c>
      <c r="DK6" s="35">
        <f t="shared" si="12"/>
        <v>47.09</v>
      </c>
      <c r="DL6" s="35">
        <f t="shared" si="12"/>
        <v>48.63</v>
      </c>
      <c r="DM6" s="35">
        <f t="shared" si="12"/>
        <v>38.520000000000003</v>
      </c>
      <c r="DN6" s="35">
        <f t="shared" si="12"/>
        <v>46.67</v>
      </c>
      <c r="DO6" s="35">
        <f t="shared" si="12"/>
        <v>47.7</v>
      </c>
      <c r="DP6" s="35">
        <f t="shared" si="12"/>
        <v>48.14</v>
      </c>
      <c r="DQ6" s="35">
        <f t="shared" si="12"/>
        <v>46.61</v>
      </c>
      <c r="DR6" s="34" t="str">
        <f>IF(DR7="","",IF(DR7="-","【-】","【"&amp;SUBSTITUTE(TEXT(DR7,"#,##0.00"),"-","△")&amp;"】"))</f>
        <v>【48.12】</v>
      </c>
      <c r="DS6" s="34">
        <f>IF(DS7="",NA(),DS7)</f>
        <v>0</v>
      </c>
      <c r="DT6" s="35">
        <f t="shared" ref="DT6:EB6" si="13">IF(DT7="",NA(),DT7)</f>
        <v>2.88</v>
      </c>
      <c r="DU6" s="35">
        <f t="shared" si="13"/>
        <v>2.88</v>
      </c>
      <c r="DV6" s="35">
        <f t="shared" si="13"/>
        <v>2.88</v>
      </c>
      <c r="DW6" s="35">
        <f t="shared" si="13"/>
        <v>2.88</v>
      </c>
      <c r="DX6" s="35">
        <f t="shared" si="13"/>
        <v>9.43</v>
      </c>
      <c r="DY6" s="35">
        <f t="shared" si="13"/>
        <v>10.029999999999999</v>
      </c>
      <c r="DZ6" s="35">
        <f t="shared" si="13"/>
        <v>7.26</v>
      </c>
      <c r="EA6" s="35">
        <f t="shared" si="13"/>
        <v>11.13</v>
      </c>
      <c r="EB6" s="35">
        <f t="shared" si="13"/>
        <v>10.84</v>
      </c>
      <c r="EC6" s="34" t="str">
        <f>IF(EC7="","",IF(EC7="-","【-】","【"&amp;SUBSTITUTE(TEXT(EC7,"#,##0.00"),"-","△")&amp;"】"))</f>
        <v>【15.89】</v>
      </c>
      <c r="ED6" s="35">
        <f>IF(ED7="",NA(),ED7)</f>
        <v>0.38</v>
      </c>
      <c r="EE6" s="35">
        <f t="shared" ref="EE6:EM6" si="14">IF(EE7="",NA(),EE7)</f>
        <v>0.4</v>
      </c>
      <c r="EF6" s="34">
        <f t="shared" si="14"/>
        <v>0.39</v>
      </c>
      <c r="EG6" s="34">
        <f t="shared" si="14"/>
        <v>0.62</v>
      </c>
      <c r="EH6" s="35">
        <f t="shared" si="14"/>
        <v>0.22</v>
      </c>
      <c r="EI6" s="35">
        <f t="shared" si="14"/>
        <v>0.71</v>
      </c>
      <c r="EJ6" s="35">
        <f t="shared" si="14"/>
        <v>0.68</v>
      </c>
      <c r="EK6" s="35">
        <f t="shared" si="14"/>
        <v>1.65</v>
      </c>
      <c r="EL6" s="35">
        <f t="shared" si="14"/>
        <v>0.47</v>
      </c>
      <c r="EM6" s="35">
        <f t="shared" si="14"/>
        <v>0.39</v>
      </c>
      <c r="EN6" s="34" t="str">
        <f>IF(EN7="","",IF(EN7="-","【-】","【"&amp;SUBSTITUTE(TEXT(EN7,"#,##0.00"),"-","△")&amp;"】"))</f>
        <v>【0.69】</v>
      </c>
    </row>
    <row r="7" spans="1:144" s="36" customFormat="1" x14ac:dyDescent="0.15">
      <c r="A7" s="28"/>
      <c r="B7" s="37">
        <v>2017</v>
      </c>
      <c r="C7" s="37">
        <v>364053</v>
      </c>
      <c r="D7" s="37">
        <v>46</v>
      </c>
      <c r="E7" s="37">
        <v>1</v>
      </c>
      <c r="F7" s="37">
        <v>0</v>
      </c>
      <c r="G7" s="37">
        <v>1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110</v>
      </c>
      <c r="N7" s="38" t="s">
        <v>111</v>
      </c>
      <c r="O7" s="38">
        <v>65.03</v>
      </c>
      <c r="P7" s="38">
        <v>95.2</v>
      </c>
      <c r="Q7" s="38">
        <v>2530</v>
      </c>
      <c r="R7" s="38">
        <v>12221</v>
      </c>
      <c r="S7" s="38">
        <v>34.58</v>
      </c>
      <c r="T7" s="38">
        <v>353.41</v>
      </c>
      <c r="U7" s="38">
        <v>11567</v>
      </c>
      <c r="V7" s="38">
        <v>23</v>
      </c>
      <c r="W7" s="38">
        <v>502.91</v>
      </c>
      <c r="X7" s="38">
        <v>118.92</v>
      </c>
      <c r="Y7" s="38">
        <v>103.16</v>
      </c>
      <c r="Z7" s="38">
        <v>113.35</v>
      </c>
      <c r="AA7" s="38">
        <v>122.73</v>
      </c>
      <c r="AB7" s="38">
        <v>115.2</v>
      </c>
      <c r="AC7" s="38">
        <v>107.95</v>
      </c>
      <c r="AD7" s="38">
        <v>109.49</v>
      </c>
      <c r="AE7" s="38">
        <v>111.06</v>
      </c>
      <c r="AF7" s="38">
        <v>111.34</v>
      </c>
      <c r="AG7" s="38">
        <v>110.02</v>
      </c>
      <c r="AH7" s="38">
        <v>113.39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13.47</v>
      </c>
      <c r="AO7" s="38">
        <v>9.49</v>
      </c>
      <c r="AP7" s="38">
        <v>9.35</v>
      </c>
      <c r="AQ7" s="38">
        <v>10.130000000000001</v>
      </c>
      <c r="AR7" s="38">
        <v>7.31</v>
      </c>
      <c r="AS7" s="38">
        <v>0.85</v>
      </c>
      <c r="AT7" s="38">
        <v>1030.93</v>
      </c>
      <c r="AU7" s="38">
        <v>333.48</v>
      </c>
      <c r="AV7" s="38">
        <v>469.4</v>
      </c>
      <c r="AW7" s="38">
        <v>415.51</v>
      </c>
      <c r="AX7" s="38">
        <v>516.11</v>
      </c>
      <c r="AY7" s="38">
        <v>1081.23</v>
      </c>
      <c r="AZ7" s="38">
        <v>406.37</v>
      </c>
      <c r="BA7" s="38">
        <v>398.29</v>
      </c>
      <c r="BB7" s="38">
        <v>388.67</v>
      </c>
      <c r="BC7" s="38">
        <v>355.27</v>
      </c>
      <c r="BD7" s="38">
        <v>264.33999999999997</v>
      </c>
      <c r="BE7" s="38">
        <v>356.6</v>
      </c>
      <c r="BF7" s="38">
        <v>344.31</v>
      </c>
      <c r="BG7" s="38">
        <v>330</v>
      </c>
      <c r="BH7" s="38">
        <v>335.04</v>
      </c>
      <c r="BI7" s="38">
        <v>317.13</v>
      </c>
      <c r="BJ7" s="38">
        <v>443.13</v>
      </c>
      <c r="BK7" s="38">
        <v>442.54</v>
      </c>
      <c r="BL7" s="38">
        <v>431</v>
      </c>
      <c r="BM7" s="38">
        <v>422.5</v>
      </c>
      <c r="BN7" s="38">
        <v>458.27</v>
      </c>
      <c r="BO7" s="38">
        <v>274.27</v>
      </c>
      <c r="BP7" s="38">
        <v>119.69</v>
      </c>
      <c r="BQ7" s="38">
        <v>103.09</v>
      </c>
      <c r="BR7" s="38">
        <v>113.95</v>
      </c>
      <c r="BS7" s="38">
        <v>123.94</v>
      </c>
      <c r="BT7" s="38">
        <v>115.83</v>
      </c>
      <c r="BU7" s="38">
        <v>95.4</v>
      </c>
      <c r="BV7" s="38">
        <v>98.6</v>
      </c>
      <c r="BW7" s="38">
        <v>100.82</v>
      </c>
      <c r="BX7" s="38">
        <v>101.64</v>
      </c>
      <c r="BY7" s="38">
        <v>96.77</v>
      </c>
      <c r="BZ7" s="38">
        <v>104.36</v>
      </c>
      <c r="CA7" s="38">
        <v>108.62</v>
      </c>
      <c r="CB7" s="38">
        <v>126.24</v>
      </c>
      <c r="CC7" s="38">
        <v>114.22</v>
      </c>
      <c r="CD7" s="38">
        <v>105.02</v>
      </c>
      <c r="CE7" s="38">
        <v>112.49</v>
      </c>
      <c r="CF7" s="38">
        <v>186.15</v>
      </c>
      <c r="CG7" s="38">
        <v>181.67</v>
      </c>
      <c r="CH7" s="38">
        <v>179.55</v>
      </c>
      <c r="CI7" s="38">
        <v>179.16</v>
      </c>
      <c r="CJ7" s="38">
        <v>187.18</v>
      </c>
      <c r="CK7" s="38">
        <v>165.71</v>
      </c>
      <c r="CL7" s="38">
        <v>68.63</v>
      </c>
      <c r="CM7" s="38">
        <v>67.260000000000005</v>
      </c>
      <c r="CN7" s="38">
        <v>68.760000000000005</v>
      </c>
      <c r="CO7" s="38">
        <v>68.209999999999994</v>
      </c>
      <c r="CP7" s="38">
        <v>69.89</v>
      </c>
      <c r="CQ7" s="38">
        <v>54.47</v>
      </c>
      <c r="CR7" s="38">
        <v>53.61</v>
      </c>
      <c r="CS7" s="38">
        <v>53.52</v>
      </c>
      <c r="CT7" s="38">
        <v>54.24</v>
      </c>
      <c r="CU7" s="38">
        <v>55.88</v>
      </c>
      <c r="CV7" s="38">
        <v>60.41</v>
      </c>
      <c r="CW7" s="38">
        <v>77.900000000000006</v>
      </c>
      <c r="CX7" s="38">
        <v>77.8</v>
      </c>
      <c r="CY7" s="38">
        <v>75.099999999999994</v>
      </c>
      <c r="CZ7" s="38">
        <v>75.3</v>
      </c>
      <c r="DA7" s="38">
        <v>72.599999999999994</v>
      </c>
      <c r="DB7" s="38">
        <v>81.459999999999994</v>
      </c>
      <c r="DC7" s="38">
        <v>81.31</v>
      </c>
      <c r="DD7" s="38">
        <v>81.459999999999994</v>
      </c>
      <c r="DE7" s="38">
        <v>81.680000000000007</v>
      </c>
      <c r="DF7" s="38">
        <v>80.989999999999995</v>
      </c>
      <c r="DG7" s="38">
        <v>89.93</v>
      </c>
      <c r="DH7" s="38">
        <v>44.18</v>
      </c>
      <c r="DI7" s="38">
        <v>44.85</v>
      </c>
      <c r="DJ7" s="38">
        <v>46.23</v>
      </c>
      <c r="DK7" s="38">
        <v>47.09</v>
      </c>
      <c r="DL7" s="38">
        <v>48.63</v>
      </c>
      <c r="DM7" s="38">
        <v>38.520000000000003</v>
      </c>
      <c r="DN7" s="38">
        <v>46.67</v>
      </c>
      <c r="DO7" s="38">
        <v>47.7</v>
      </c>
      <c r="DP7" s="38">
        <v>48.14</v>
      </c>
      <c r="DQ7" s="38">
        <v>46.61</v>
      </c>
      <c r="DR7" s="38">
        <v>48.12</v>
      </c>
      <c r="DS7" s="38">
        <v>0</v>
      </c>
      <c r="DT7" s="38">
        <v>2.88</v>
      </c>
      <c r="DU7" s="38">
        <v>2.88</v>
      </c>
      <c r="DV7" s="38">
        <v>2.88</v>
      </c>
      <c r="DW7" s="38">
        <v>2.88</v>
      </c>
      <c r="DX7" s="38">
        <v>9.43</v>
      </c>
      <c r="DY7" s="38">
        <v>10.029999999999999</v>
      </c>
      <c r="DZ7" s="38">
        <v>7.26</v>
      </c>
      <c r="EA7" s="38">
        <v>11.13</v>
      </c>
      <c r="EB7" s="38">
        <v>10.84</v>
      </c>
      <c r="EC7" s="38">
        <v>15.89</v>
      </c>
      <c r="ED7" s="38">
        <v>0.38</v>
      </c>
      <c r="EE7" s="38">
        <v>0.4</v>
      </c>
      <c r="EF7" s="38">
        <v>0.39</v>
      </c>
      <c r="EG7" s="38">
        <v>0.62</v>
      </c>
      <c r="EH7" s="38">
        <v>0.22</v>
      </c>
      <c r="EI7" s="38">
        <v>0.71</v>
      </c>
      <c r="EJ7" s="38">
        <v>0.68</v>
      </c>
      <c r="EK7" s="38">
        <v>1.65</v>
      </c>
      <c r="EL7" s="38">
        <v>0.47</v>
      </c>
      <c r="EM7" s="38">
        <v>0.39</v>
      </c>
      <c r="EN7" s="38">
        <v>0.69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15">
      <c r="A9" s="41"/>
      <c r="B9" s="41" t="s">
        <v>112</v>
      </c>
      <c r="C9" s="41" t="s">
        <v>113</v>
      </c>
      <c r="D9" s="41" t="s">
        <v>114</v>
      </c>
      <c r="E9" s="41" t="s">
        <v>115</v>
      </c>
      <c r="F9" s="41" t="s">
        <v>116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zai</cp:lastModifiedBy>
  <cp:lastPrinted>2019-01-23T07:57:54Z</cp:lastPrinted>
  <dcterms:created xsi:type="dcterms:W3CDTF">2018-12-03T08:36:54Z</dcterms:created>
  <dcterms:modified xsi:type="dcterms:W3CDTF">2019-01-23T07:57:59Z</dcterms:modified>
  <cp:category/>
</cp:coreProperties>
</file>